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napájecí zdroje" sheetId="2" r:id="rId2"/>
    <sheet name="02 - URS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napájecí zdroje'!$C$116:$K$206</definedName>
    <definedName name="_xlnm.Print_Area" localSheetId="1">'01 - napájecí zdroje'!$C$4:$J$76,'01 - napájecí zdroje'!$C$104:$K$206</definedName>
    <definedName name="_xlnm.Print_Titles" localSheetId="1">'01 - napájecí zdroje'!$116:$116</definedName>
    <definedName name="_xlnm._FilterDatabase" localSheetId="2" hidden="1">'02 - URS'!$C$117:$K$122</definedName>
    <definedName name="_xlnm.Print_Area" localSheetId="2">'02 - URS'!$C$4:$J$76,'02 - URS'!$C$105:$K$122</definedName>
    <definedName name="_xlnm.Print_Titles" localSheetId="2">'02 - URS'!$117:$117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108"/>
  <c i="1" r="AY95"/>
  <c i="2" r="J37"/>
  <c r="J36"/>
  <c r="J35"/>
  <c i="1" r="AX95"/>
  <c i="2"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91"/>
  <c r="J14"/>
  <c r="J12"/>
  <c r="J111"/>
  <c r="E7"/>
  <c r="E107"/>
  <c i="1" r="L90"/>
  <c r="AM90"/>
  <c r="AM89"/>
  <c r="L89"/>
  <c r="AM87"/>
  <c r="L87"/>
  <c r="L85"/>
  <c r="L84"/>
  <c i="2" r="BK197"/>
  <c r="BK151"/>
  <c r="J143"/>
  <c r="BK195"/>
  <c r="BK132"/>
  <c r="J155"/>
  <c r="J34"/>
  <c r="BK204"/>
  <c r="J136"/>
  <c r="BK192"/>
  <c r="BK178"/>
  <c r="J159"/>
  <c r="J120"/>
  <c r="BK155"/>
  <c i="3" r="J121"/>
  <c i="2" r="J186"/>
  <c r="J148"/>
  <c r="J184"/>
  <c r="J192"/>
  <c r="BK118"/>
  <c r="J178"/>
  <c r="BK161"/>
  <c i="3" r="J34"/>
  <c i="1" r="AW96"/>
  <c i="2" r="J204"/>
  <c r="J139"/>
  <c r="BK141"/>
  <c r="J195"/>
  <c r="J172"/>
  <c r="BK148"/>
  <c r="BK174"/>
  <c r="J134"/>
  <c i="3" r="F35"/>
  <c i="1" r="BB96"/>
  <c i="2" r="J132"/>
  <c r="BK176"/>
  <c r="J157"/>
  <c r="J201"/>
  <c r="J130"/>
  <c r="J126"/>
  <c r="J174"/>
  <c r="BK126"/>
  <c r="J145"/>
  <c r="BK190"/>
  <c r="BK172"/>
  <c r="F36"/>
  <c r="J199"/>
  <c r="BK122"/>
  <c r="BK130"/>
  <c r="J176"/>
  <c r="BK120"/>
  <c r="J188"/>
  <c r="J151"/>
  <c r="J197"/>
  <c r="BK168"/>
  <c r="BK157"/>
  <c r="J141"/>
  <c r="BK188"/>
  <c r="J168"/>
  <c r="F34"/>
  <c r="J190"/>
  <c r="BK159"/>
  <c r="J182"/>
  <c r="J128"/>
  <c r="BK136"/>
  <c r="BK182"/>
  <c r="BK165"/>
  <c r="J122"/>
  <c r="BK201"/>
  <c r="BK134"/>
  <c r="BK124"/>
  <c r="BK170"/>
  <c r="J161"/>
  <c r="BK143"/>
  <c r="BK186"/>
  <c r="J170"/>
  <c r="BK145"/>
  <c i="3" r="BK121"/>
  <c r="F36"/>
  <c i="1" r="BC96"/>
  <c i="2" r="F35"/>
  <c r="BK199"/>
  <c r="BK184"/>
  <c r="J153"/>
  <c r="BK128"/>
  <c i="1" r="AS94"/>
  <c i="2" r="J180"/>
  <c r="J124"/>
  <c r="BK153"/>
  <c r="BK180"/>
  <c r="BK163"/>
  <c r="BK139"/>
  <c i="3" r="F37"/>
  <c i="1" r="BD96"/>
  <c i="2" r="J118"/>
  <c r="J163"/>
  <c r="J165"/>
  <c r="F37"/>
  <c l="1" r="BK138"/>
  <c r="BK117"/>
  <c r="J117"/>
  <c r="J96"/>
  <c r="P138"/>
  <c r="P117"/>
  <c i="1" r="AU95"/>
  <c i="2" r="R138"/>
  <c r="R117"/>
  <c r="T138"/>
  <c r="T117"/>
  <c i="3" r="BK120"/>
  <c r="J120"/>
  <c r="J98"/>
  <c r="F115"/>
  <c r="J89"/>
  <c r="F114"/>
  <c r="J91"/>
  <c r="E85"/>
  <c r="BE121"/>
  <c r="J92"/>
  <c i="2" r="J91"/>
  <c r="J114"/>
  <c r="BE120"/>
  <c r="BE139"/>
  <c r="BE148"/>
  <c r="BE155"/>
  <c r="BE161"/>
  <c r="BE165"/>
  <c r="BE174"/>
  <c r="BE176"/>
  <c r="BE178"/>
  <c r="BE180"/>
  <c r="BE182"/>
  <c r="BE184"/>
  <c r="BE190"/>
  <c r="BE204"/>
  <c r="E85"/>
  <c r="F92"/>
  <c r="F113"/>
  <c r="BE124"/>
  <c r="BE126"/>
  <c r="BE151"/>
  <c r="BE157"/>
  <c r="BE159"/>
  <c r="BE163"/>
  <c r="BE118"/>
  <c r="BE122"/>
  <c r="BE168"/>
  <c r="BE170"/>
  <c r="BE172"/>
  <c r="BE186"/>
  <c r="BE195"/>
  <c r="BE197"/>
  <c i="1" r="BC95"/>
  <c r="BD95"/>
  <c i="2" r="J89"/>
  <c r="BE130"/>
  <c r="BE134"/>
  <c r="BE143"/>
  <c r="BE153"/>
  <c i="1" r="BA95"/>
  <c i="2" r="BE192"/>
  <c i="1" r="BB95"/>
  <c i="2" r="BE128"/>
  <c r="BE132"/>
  <c r="BE136"/>
  <c r="BE141"/>
  <c r="BE145"/>
  <c r="BE188"/>
  <c r="BE199"/>
  <c r="BE201"/>
  <c i="1" r="AW95"/>
  <c i="3" r="F34"/>
  <c i="1" r="BA96"/>
  <c r="BA94"/>
  <c r="W30"/>
  <c r="BD94"/>
  <c r="W33"/>
  <c i="2" r="J30"/>
  <c i="1" r="BC94"/>
  <c r="W32"/>
  <c r="BB94"/>
  <c r="W31"/>
  <c i="3" r="J33"/>
  <c i="1" r="AV96"/>
  <c r="AT96"/>
  <c r="AU94"/>
  <c i="2" l="1" r="J138"/>
  <c r="J97"/>
  <c i="3" r="BK119"/>
  <c r="J119"/>
  <c r="J97"/>
  <c i="1" r="AG95"/>
  <c i="2" r="J33"/>
  <c i="1" r="AV95"/>
  <c r="AT95"/>
  <c r="AN95"/>
  <c i="2" r="F33"/>
  <c i="1" r="AZ95"/>
  <c i="3" r="F33"/>
  <c i="1" r="AZ96"/>
  <c r="AY94"/>
  <c r="AW94"/>
  <c r="AK30"/>
  <c r="AX94"/>
  <c i="3" l="1" r="BK118"/>
  <c r="J118"/>
  <c r="J96"/>
  <c i="2" r="J39"/>
  <c i="1" r="AZ94"/>
  <c r="W29"/>
  <c i="3" l="1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<sst xmlns="http://schemas.openxmlformats.org/spreadsheetml/2006/main">
  <si>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</si>
  <si>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</si>
  <si>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</si>
  <si>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</si>
  <si>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</si>
  <si>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{ee546055-c3ce-4152-b78f-9f15627bba8c}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</si>
  <si>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</si>
  <si>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</si>
  <si>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</si>
  <si>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</si>
  <si>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</si>
  <si>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</si>
  <si>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</si>
  <si>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</si>
  <si>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650240027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</si>
  <si>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</si>
  <si>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</si>
  <si>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napájecích zdrojů v obvodu SSZT Ústí n.L. 2025</t>
  </si>
  <si>
    <t>KSO:</t>
  </si>
  <si>
    <t>CC-CZ:</t>
  </si>
  <si>
    <t>Místo:</t>
  </si>
  <si>
    <t xml:space="preserve"> </t>
  </si>
  <si>
    <t>Datum:</t>
  </si>
  <si>
    <t>7. 4. 2025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</si>
  <si>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</si>
  <si>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</si>
  <si>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</si>
  <si>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</si>
  <si>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</si>
  <si>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</si>
  <si>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</si>
  <si>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</si>
  <si>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</si>
  <si>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</si>
  <si>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</si>
  <si>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</si>
  <si>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</si>
  <si>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</si>
  <si>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</si>
  <si>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</si>
  <si>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</si>
  <si>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</si>
  <si>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</si>
  <si>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</si>
  <si>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</si>
  <si>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</si>
  <si>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</si>
  <si>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</si>
  <si>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</si>
  <si>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</si>
  <si>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</si>
  <si>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</si>
  <si>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</si>
  <si>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</si>
  <si>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</si>
  <si>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</si>
  <si>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</si>
  <si>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</si>
  <si>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</si>
  <si>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</si>
  <si>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</si>
  <si>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</si>
  <si>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</si>
  <si>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</si>
  <si>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</si>
  <si>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</si>
  <si>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</si>
  <si>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</si>
  <si>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</si>
  <si>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</si>
  <si>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</si>
  <si>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</si>
  <si>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</si>
  <si>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</si>
  <si>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</si>
  <si>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</si>
  <si>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</si>
  <si>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</si>
  <si>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</si>
  <si>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napájecí zdroje</t>
  </si>
  <si>
    <t>STA</t>
  </si>
  <si>
    <t>1</t>
  </si>
  <si>
    <t>{1a2933ec-4806-4cb0-b625-5892335d78c9}</t>
  </si>
  <si>
    <t>2</t>
  </si>
  <si>
    <t>02</t>
  </si>
  <si>
    <t>URS</t>
  </si>
  <si>
    <t>{9bf4c9a9-60c3-448e-a03d-13efb294aed2}</t>
  </si>
  <si>
    <t>KRYCÍ LIST SOUPISU PRACÍ</t>
  </si>
  <si>
    <t>Objekt:</t>
  </si>
  <si>
    <t>01 - napájecí zdroje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</si>
  <si>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</si>
  <si>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</si>
  <si>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</si>
  <si>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</si>
  <si>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</si>
  <si>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</si>
  <si>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</si>
  <si>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</si>
  <si>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</si>
  <si>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</si>
  <si>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</si>
  <si>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</si>
  <si>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</si>
  <si>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</si>
  <si>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</si>
  <si>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</si>
  <si>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</si>
  <si>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</si>
  <si>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</si>
  <si>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</si>
  <si>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7592920190</t>
  </si>
  <si>
    <t>Baterie Staniční akumulátory Pb blok 12 V/150 Ah C10 s pancéřovanou trubkovou elektrodou, uzavřený větraný, cena včetně spojovacího materiálu a bateriového nosiče či stojanu</t>
  </si>
  <si>
    <t>kus</t>
  </si>
  <si>
    <t>Sborník UOŽI 01 2025</t>
  </si>
  <si>
    <t>8</t>
  </si>
  <si>
    <t>ROZPOCET</t>
  </si>
  <si>
    <t>4</t>
  </si>
  <si>
    <t>938092914</t>
  </si>
  <si>
    <t>PP</t>
  </si>
  <si>
    <t>7592920220</t>
  </si>
  <si>
    <t>Baterie Staniční akumulátory Pb článek 2V/490 Ah C10 s pancéřovanou trubkovou elektrodou, uzavřený - gel, cena včetně spojovacího materiálu a bateriového nosiče či stojanu</t>
  </si>
  <si>
    <t>343599391</t>
  </si>
  <si>
    <t>3</t>
  </si>
  <si>
    <t>7592910175</t>
  </si>
  <si>
    <t>Baterie Staniční akumulátory NiCd článek 1,2 V/170 Ah C5 s vláknitou elektrodou, cena včetně spojovacího materiálu a bateriového nosiče či stojanu</t>
  </si>
  <si>
    <t>-2083614599</t>
  </si>
  <si>
    <t>7592910185</t>
  </si>
  <si>
    <t>Baterie Staniční akumulátory NiCd článek 1,2 V/250 Ah C5 s vláknitou elektrodou, cena včetně spojovacího materiálu a bateriového nosiče či stojanu</t>
  </si>
  <si>
    <t>-1988300788</t>
  </si>
  <si>
    <t>5</t>
  </si>
  <si>
    <t>7592920275</t>
  </si>
  <si>
    <t>Baterie Staniční akumulátory Pb článek 2V/250 Ah C10 s pancéřovanou trubkovou elektrodou, horizontální, uzavřený - gel, cena včetně spojovacího materiálu a bateriového nosiče či stojanu</t>
  </si>
  <si>
    <t>-1824915428</t>
  </si>
  <si>
    <t>6</t>
  </si>
  <si>
    <t>7592920640</t>
  </si>
  <si>
    <t>Baterie Staniční akumulátory Pb blok 6 V/210 Ah C10 s pancéřovanou trubkovou elektrodou, uzavřený - gel, cena včetně spojovacího materiálu a bateriového nosiče či stojanu</t>
  </si>
  <si>
    <t>-1879488894</t>
  </si>
  <si>
    <t>7</t>
  </si>
  <si>
    <t>7592920735</t>
  </si>
  <si>
    <t>Baterie Staniční akumulátory Pb blok 12 V/60 Ah C10 s pancéřovanou trubkovou elektrodou, uzavřený - gel, cena včetně spojovacího materiálu a bateriového nosiče či stojanu</t>
  </si>
  <si>
    <t>-750638852</t>
  </si>
  <si>
    <t>7592920740</t>
  </si>
  <si>
    <t>Baterie Staniční akumulátory Pb blok 12 V/90 Ah C10 s pancéřovanou trubkovou elektrodou, uzavřený - gel, cena včetně spojovacího materiálu a bateriového nosiče či stojanu</t>
  </si>
  <si>
    <t>-436377801</t>
  </si>
  <si>
    <t>9</t>
  </si>
  <si>
    <t>7592920745</t>
  </si>
  <si>
    <t>Baterie Staniční akumulátory Pb blok 12 V/100 Ah C10 s pancéřovanou trubkovou elektrodou, uzavřený - gel, cena včetně spojovacího materiálu a bateriového nosiče či stojanu</t>
  </si>
  <si>
    <t>-1246320928</t>
  </si>
  <si>
    <t>10</t>
  </si>
  <si>
    <t>7592910310</t>
  </si>
  <si>
    <t>Baterie Staniční akumulátory Rekombinační zátka AquaGen Premium Top H (použití do 300 Ah)</t>
  </si>
  <si>
    <t>-1330516111</t>
  </si>
  <si>
    <t>OST</t>
  </si>
  <si>
    <t>Ostatní</t>
  </si>
  <si>
    <t>40</t>
  </si>
  <si>
    <t>K</t>
  </si>
  <si>
    <t>7492551010</t>
  </si>
  <si>
    <t>Montáž vodičů jednožílových Cu do 16 mm2</t>
  </si>
  <si>
    <t>m</t>
  </si>
  <si>
    <t>512</t>
  </si>
  <si>
    <t>-823830140</t>
  </si>
  <si>
    <t>Montáž vodičů jednožílových Cu do 16 mm2 - uložení na rošty, pod omítku, do rozvaděče apod.</t>
  </si>
  <si>
    <t>31</t>
  </si>
  <si>
    <t>7499356070</t>
  </si>
  <si>
    <t>Zkoušky a prohlídky elektrických přístrojů - ostatní kapacitní zkouška staničních baterií 24 V</t>
  </si>
  <si>
    <t>-1843058794</t>
  </si>
  <si>
    <t>32</t>
  </si>
  <si>
    <t>7499356080</t>
  </si>
  <si>
    <t>Zkoušky a prohlídky elektrických přístrojů - ostatní kapacitní zkouška UPS baterií 480 V</t>
  </si>
  <si>
    <t>-1365683351</t>
  </si>
  <si>
    <t>33</t>
  </si>
  <si>
    <t>7499751010</t>
  </si>
  <si>
    <t>Dokončovací práce na elektrickém zařízení</t>
  </si>
  <si>
    <t>hod</t>
  </si>
  <si>
    <t>1474975992</t>
  </si>
  <si>
    <t>Dokončovací práce na elektrickém zařízení - uvádění zařízení do provozu, drobné montážní práce v rozvaděčích, koordinaci se zhotoviteli souvisejících zařízení apod.</t>
  </si>
  <si>
    <t>P</t>
  </si>
  <si>
    <t>Poznámka k položce:_x000d_
uvádění zařízení do provozu, drobné montážní práce v rozvaděčích, koordinaci se zhotoviteli souvisejících zařízení apod.</t>
  </si>
  <si>
    <t>34</t>
  </si>
  <si>
    <t>7499751040</t>
  </si>
  <si>
    <t>Dokončovací práce zaškolení obsluhy</t>
  </si>
  <si>
    <t>965824217</t>
  </si>
  <si>
    <t>Dokončovací práce zaškolení obsluhy - seznámení obsluhy s funkcemi zařízení včetně odevzdání dokumentace skutečného provedení</t>
  </si>
  <si>
    <t>Poznámka k položce:_x000d_
seznámení obsluhy s funkcemi zařízení včetně odevzdání dokumentace skutečného provedení</t>
  </si>
  <si>
    <t>17</t>
  </si>
  <si>
    <t>7592905020</t>
  </si>
  <si>
    <t>Montáž bloku baterie niklokadmiové kapacity do 200 Ah</t>
  </si>
  <si>
    <t>-1921733940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</si>
  <si>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</si>
  <si>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18</t>
  </si>
  <si>
    <t>7592905022</t>
  </si>
  <si>
    <t>Montáž bloku baterie niklokadmiové kapacity přes 200 Ah</t>
  </si>
  <si>
    <t>-413774186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</si>
  <si>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</si>
  <si>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19</t>
  </si>
  <si>
    <t>7592905032</t>
  </si>
  <si>
    <t>Montáž bloku baterie olověné 2 V a 4 V kapacity přes 200 Ah</t>
  </si>
  <si>
    <t>666732719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</si>
  <si>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</si>
  <si>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20</t>
  </si>
  <si>
    <t>7592905040</t>
  </si>
  <si>
    <t>Montáž bloku baterie olověné 6 V a 12 V kapacity do 200 Ah</t>
  </si>
  <si>
    <t>-593230273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</si>
  <si>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</si>
  <si>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7496600050</t>
  </si>
  <si>
    <t>Vlastní spotřeba Rozvaděče vlastní spotřeby, bezvýpadkové 230V AC, včetně vybavení, bez střídačů či UPS</t>
  </si>
  <si>
    <t>-2046579846</t>
  </si>
  <si>
    <t>22</t>
  </si>
  <si>
    <t>7593000238</t>
  </si>
  <si>
    <t>Dobíječe, usměrňovače, napáječe Usměrňovač D400 G24/100, oceloplechová skříň 1800x600x600, rozšířená stavová indikace opticky i bezpotenciálově</t>
  </si>
  <si>
    <t>-435296914</t>
  </si>
  <si>
    <t>23</t>
  </si>
  <si>
    <t>7593000010</t>
  </si>
  <si>
    <t>Dobíječe, usměrňovače, napáječe Usměrňovač E230 G12/25, na polici/na zeď/na DIN lištu, základní stavová indikace opticky i bezpotenciálově, teplotní kompenzace</t>
  </si>
  <si>
    <t>-106332128</t>
  </si>
  <si>
    <t>24</t>
  </si>
  <si>
    <t>7593000248R</t>
  </si>
  <si>
    <t xml:space="preserve">Dobíječe, usměrňovače, napáječe , oceloplechová skříň  rozšířená stavová indikace do TPC</t>
  </si>
  <si>
    <t>-1632276867</t>
  </si>
  <si>
    <t>Dobíječe, usměrňovače, napáječe oceloplechová skříň 2, rozšířená stavová indikace do TPC</t>
  </si>
  <si>
    <t>Poznámka k položce:_x000d_
náhrada odpovídající technickým parametrům ELTECO VS 8</t>
  </si>
  <si>
    <t>11</t>
  </si>
  <si>
    <t>7592905070</t>
  </si>
  <si>
    <t>Montáž rekombinační zátky do 300 Ah</t>
  </si>
  <si>
    <t>-562794650</t>
  </si>
  <si>
    <t>7592907020</t>
  </si>
  <si>
    <t>Demontáž bloku baterie niklokadmiové kapacity do 200 Ah</t>
  </si>
  <si>
    <t>898882253</t>
  </si>
  <si>
    <t>13</t>
  </si>
  <si>
    <t>7592907022</t>
  </si>
  <si>
    <t>Demontáž bloku baterie niklokadmiové kapacity přes 200 Ah</t>
  </si>
  <si>
    <t>-1850769801</t>
  </si>
  <si>
    <t>14</t>
  </si>
  <si>
    <t>7592907032</t>
  </si>
  <si>
    <t>Demontáž bloku baterie olověné 2 V a 4 V kapacity přes 200 Ah</t>
  </si>
  <si>
    <t>603681419</t>
  </si>
  <si>
    <t>15</t>
  </si>
  <si>
    <t>7592907040</t>
  </si>
  <si>
    <t>Demontáž bloku baterie olověné 6 V a 12 V kapacity do 200 Ah</t>
  </si>
  <si>
    <t>-187520</t>
  </si>
  <si>
    <t>16</t>
  </si>
  <si>
    <t>7592907042</t>
  </si>
  <si>
    <t>Demontáž bloku baterie olověné 6 V a 12 V kapacity přes 200 Ah</t>
  </si>
  <si>
    <t>1642117673</t>
  </si>
  <si>
    <t>28</t>
  </si>
  <si>
    <t>7593005010</t>
  </si>
  <si>
    <t>Montáž dobíječe, usměrňovače, napáječe do stojanové řady</t>
  </si>
  <si>
    <t>-833320826</t>
  </si>
  <si>
    <t>Montáž dobíječe, usměrňovače, napáječe do stojanové řady - včetně připojení vodičů elektrické sítě ss rozvodu a uzemnění, přezkoušení funkce</t>
  </si>
  <si>
    <t>29</t>
  </si>
  <si>
    <t>7593005022</t>
  </si>
  <si>
    <t>Montáž dobíječe, usměrňovače, napáječe skříňového vysokého</t>
  </si>
  <si>
    <t>247917226</t>
  </si>
  <si>
    <t>Montáž dobíječe, usměrňovače, napáječe skříňového vysokého - včetně připojení vodičů elektrické sítě ss rozvodu a uzemnění, přezkoušení funkce</t>
  </si>
  <si>
    <t>30</t>
  </si>
  <si>
    <t>7593005062</t>
  </si>
  <si>
    <t>Montáž záložního napájecího zdroje instalace UPS rackmount</t>
  </si>
  <si>
    <t>-1580627823</t>
  </si>
  <si>
    <t>25</t>
  </si>
  <si>
    <t>7593007010</t>
  </si>
  <si>
    <t>Demontáž dobíječe, usměrňovače, napáječe ze stojanové řady</t>
  </si>
  <si>
    <t>-1924963630</t>
  </si>
  <si>
    <t>26</t>
  </si>
  <si>
    <t>7593007012</t>
  </si>
  <si>
    <t>Demontáž dobíječe, usměrňovače, napáječe nástěnného</t>
  </si>
  <si>
    <t>2143307787</t>
  </si>
  <si>
    <t>27</t>
  </si>
  <si>
    <t>7593007022</t>
  </si>
  <si>
    <t>Demontáž dobíječe, usměrňovače, napáječe skříňového vysokého</t>
  </si>
  <si>
    <t>-1594534128</t>
  </si>
  <si>
    <t>41</t>
  </si>
  <si>
    <t>7598095065</t>
  </si>
  <si>
    <t>Přezkoušení a regulace napájecího obvodu za 1 napájecí sběrnici</t>
  </si>
  <si>
    <t>613217354</t>
  </si>
  <si>
    <t>Přezkoušení a regulace napájecího obvodu za 1 napájecí sběrnici - kontrola zapojení, regulace a přezkoušení sběrnice</t>
  </si>
  <si>
    <t>Poznámka k položce:_x000d_
kontrola zapojení, regulace a přezkoušení sběrnice</t>
  </si>
  <si>
    <t>36</t>
  </si>
  <si>
    <t>9901000100</t>
  </si>
  <si>
    <t>Doprava materiálu lehkou mechanizací nosnosti do 3,5 t elektrosoučástek, montážního materiálu, kameniva, písku, dlažebních kostek, suti, atd. do 10 km</t>
  </si>
  <si>
    <t>55368252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</si>
  <si>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</si>
  <si>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37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</si>
  <si>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</si>
  <si>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</si>
  <si>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1006162027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</si>
  <si>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</si>
  <si>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38</t>
  </si>
  <si>
    <t>9902900200</t>
  </si>
  <si>
    <t>Naložení objemnějšího kusového materiálu, vybouraných hmot</t>
  </si>
  <si>
    <t>t</t>
  </si>
  <si>
    <t>-895681701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</si>
  <si>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</si>
  <si>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39</t>
  </si>
  <si>
    <t>7492500850</t>
  </si>
  <si>
    <t>Kabely, vodiče, šňůry Cu - nn Vodič jednožílový Cu, plastová izolace H07V-K 16</t>
  </si>
  <si>
    <t>1763637718</t>
  </si>
  <si>
    <t>Poznámka k položce:_x000d_
barva vodiče - tmavě modrá 210m_x000d_
barva vodiče - červená 210m</t>
  </si>
  <si>
    <t>35</t>
  </si>
  <si>
    <t>9909000200</t>
  </si>
  <si>
    <t>Poplatek za uložení nebezpečného odpadu na oficiální skládku</t>
  </si>
  <si>
    <t>-620614781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</si>
  <si>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</si>
  <si>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VV</t>
  </si>
  <si>
    <t>8689,6/1000</t>
  </si>
  <si>
    <t>02 - URS</t>
  </si>
  <si>
    <t>VRN - Vedlejší rozpočtové náklady</t>
  </si>
  <si>
    <t xml:space="preserve">    VRN1 - Průzkumné, zeměměřičské a projektové práce</t>
  </si>
  <si>
    <t>VRN</t>
  </si>
  <si>
    <t>Vedlejší rozpočtové náklady</t>
  </si>
  <si>
    <t>VRN1</t>
  </si>
  <si>
    <t>Průzkumné, zeměměřičské a projektové práce</t>
  </si>
  <si>
    <t>013254000</t>
  </si>
  <si>
    <t>Dokumentace skutečného provedení stavby</t>
  </si>
  <si>
    <t>…</t>
  </si>
  <si>
    <t>CS ÚRS 2025 01</t>
  </si>
  <si>
    <t>1024</t>
  </si>
  <si>
    <t>-1263656933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</si>
</sst>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650240027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napájecích zdrojů v obvodu SSZT Ústí n.L. 2025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7. 4. 2025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'01 - napájecí zdroje'!J30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'01 - napájecí zdroje'!P117</f>
        <v>0</v>
      </c>
      <c r="AV95" s="126">
        <f>'01 - napájecí zdroje'!J33</f>
        <v>0</v>
      </c>
      <c r="AW95" s="126">
        <f>'01 - napájecí zdroje'!J34</f>
        <v>0</v>
      </c>
      <c r="AX95" s="126">
        <f>'01 - napájecí zdroje'!J35</f>
        <v>0</v>
      </c>
      <c r="AY95" s="126">
        <f>'01 - napájecí zdroje'!J36</f>
        <v>0</v>
      </c>
      <c r="AZ95" s="126">
        <f>'01 - napájecí zdroje'!F33</f>
        <v>0</v>
      </c>
      <c r="BA95" s="126">
        <f>'01 - napájecí zdroje'!F34</f>
        <v>0</v>
      </c>
      <c r="BB95" s="126">
        <f>'01 - napájecí zdroje'!F35</f>
        <v>0</v>
      </c>
      <c r="BC95" s="126">
        <f>'01 - napájecí zdroje'!F36</f>
        <v>0</v>
      </c>
      <c r="BD95" s="128">
        <f>'01 - napájecí zdroje'!F37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16.5" customHeight="1">
      <c r="A96" s="117" t="s">
        <v>77</v>
      </c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'02 - URS'!J30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30">
        <v>0</v>
      </c>
      <c r="AT96" s="131">
        <f>ROUND(SUM(AV96:AW96),2)</f>
        <v>0</v>
      </c>
      <c r="AU96" s="132">
        <f>'02 - URS'!P118</f>
        <v>0</v>
      </c>
      <c r="AV96" s="131">
        <f>'02 - URS'!J33</f>
        <v>0</v>
      </c>
      <c r="AW96" s="131">
        <f>'02 - URS'!J34</f>
        <v>0</v>
      </c>
      <c r="AX96" s="131">
        <f>'02 - URS'!J35</f>
        <v>0</v>
      </c>
      <c r="AY96" s="131">
        <f>'02 - URS'!J36</f>
        <v>0</v>
      </c>
      <c r="AZ96" s="131">
        <f>'02 - URS'!F33</f>
        <v>0</v>
      </c>
      <c r="BA96" s="131">
        <f>'02 - URS'!F34</f>
        <v>0</v>
      </c>
      <c r="BB96" s="131">
        <f>'02 - URS'!F35</f>
        <v>0</v>
      </c>
      <c r="BC96" s="131">
        <f>'02 - URS'!F36</f>
        <v>0</v>
      </c>
      <c r="BD96" s="133">
        <f>'02 - URS'!F37</f>
        <v>0</v>
      </c>
      <c r="BE96" s="7"/>
      <c r="BT96" s="129" t="s">
        <v>81</v>
      </c>
      <c r="BV96" s="129" t="s">
        <v>75</v>
      </c>
      <c r="BW96" s="129" t="s">
        <v>86</v>
      </c>
      <c r="BX96" s="129" t="s">
        <v>5</v>
      </c>
      <c r="CL96" s="129" t="s">
        <v>1</v>
      </c>
      <c r="CM96" s="129" t="s">
        <v>83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TGKrwIRvM8r3thUViAsV1yylHbWkEZFAHY9kfg29Tir9o1fDXJl9w6E9kge/WJh+cBGOt4lxvK9mVY+d8syMhg==" hashValue="JPOOOzcszJQDcx7uWrSjW93ZMwWcCBj6fy9l221sA70IGcpc1W7TYPbO1jPFgI2LI57JgApedJqZ9vpQtjDyC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napájecí zdroje'!C2" display="/"/>
    <hyperlink ref="A96" location="'02 - UR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87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Oprava napájecích zdrojů v obvodu SSZT Ústí n.L. 2025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88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89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7. 4. 2025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ROUND((SUM(BE117:BE206)),  2)</f>
        <v>0</v>
      </c>
      <c r="G33" s="36"/>
      <c r="H33" s="36"/>
      <c r="I33" s="153">
        <v>0.20999999999999999</v>
      </c>
      <c r="J33" s="152">
        <f>ROUND(((SUM(BE117:BE206))*I33),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ROUND((SUM(BF117:BF206)),  2)</f>
        <v>0</v>
      </c>
      <c r="G34" s="36"/>
      <c r="H34" s="36"/>
      <c r="I34" s="153">
        <v>0.12</v>
      </c>
      <c r="J34" s="152">
        <f>ROUND(((SUM(BF117:BF206))*I34),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ROUND((SUM(BG117:BG206)),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ROUND((SUM(BH117:BH206)),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ROUND((SUM(BI117:BI206)),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hidden="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90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72" t="str">
        <f>E7</f>
        <v>Oprava napájecích zdrojů v obvodu SSZT Ústí n.L. 2025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12" customHeight="1">
      <c r="A86" s="36"/>
      <c r="B86" s="37"/>
      <c r="C86" s="30" t="s">
        <v>88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6.5" customHeight="1">
      <c r="A87" s="36"/>
      <c r="B87" s="37"/>
      <c r="C87" s="38"/>
      <c r="D87" s="38"/>
      <c r="E87" s="74" t="str">
        <f>E9</f>
        <v>01 - napájecí zdroje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7. 4. 2025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9.28" customHeight="1">
      <c r="A94" s="36"/>
      <c r="B94" s="37"/>
      <c r="C94" s="173" t="s">
        <v>91</v>
      </c>
      <c r="D94" s="174"/>
      <c r="E94" s="174"/>
      <c r="F94" s="174"/>
      <c r="G94" s="174"/>
      <c r="H94" s="174"/>
      <c r="I94" s="174"/>
      <c r="J94" s="175" t="s">
        <v>92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2.8" customHeight="1">
      <c r="A96" s="36"/>
      <c r="B96" s="37"/>
      <c r="C96" s="176" t="s">
        <v>93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94</v>
      </c>
    </row>
    <row r="97" hidden="1" s="9" customFormat="1" ht="24.96" customHeight="1">
      <c r="A97" s="9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J138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hidden="1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/>
    <row r="101" hidden="1"/>
    <row r="102" hidden="1"/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96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72" t="str">
        <f>E7</f>
        <v>Oprava napájecích zdrojů v obvodu SSZT Ústí n.L. 2025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88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01 - napájecí zdroje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 </v>
      </c>
      <c r="G111" s="38"/>
      <c r="H111" s="38"/>
      <c r="I111" s="30" t="s">
        <v>22</v>
      </c>
      <c r="J111" s="77" t="str">
        <f>IF(J12="","",J12)</f>
        <v>7. 4. 2025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29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83"/>
      <c r="B116" s="184"/>
      <c r="C116" s="185" t="s">
        <v>97</v>
      </c>
      <c r="D116" s="186" t="s">
        <v>58</v>
      </c>
      <c r="E116" s="186" t="s">
        <v>54</v>
      </c>
      <c r="F116" s="186" t="s">
        <v>55</v>
      </c>
      <c r="G116" s="186" t="s">
        <v>98</v>
      </c>
      <c r="H116" s="186" t="s">
        <v>99</v>
      </c>
      <c r="I116" s="186" t="s">
        <v>100</v>
      </c>
      <c r="J116" s="186" t="s">
        <v>92</v>
      </c>
      <c r="K116" s="187" t="s">
        <v>101</v>
      </c>
      <c r="L116" s="188"/>
      <c r="M116" s="98" t="s">
        <v>1</v>
      </c>
      <c r="N116" s="99" t="s">
        <v>37</v>
      </c>
      <c r="O116" s="99" t="s">
        <v>102</v>
      </c>
      <c r="P116" s="99" t="s">
        <v>103</v>
      </c>
      <c r="Q116" s="99" t="s">
        <v>104</v>
      </c>
      <c r="R116" s="99" t="s">
        <v>105</v>
      </c>
      <c r="S116" s="99" t="s">
        <v>106</v>
      </c>
      <c r="T116" s="100" t="s">
        <v>107</v>
      </c>
      <c r="U116" s="183"/>
      <c r="V116" s="183"/>
      <c r="W116" s="183"/>
      <c r="X116" s="183"/>
      <c r="Y116" s="183"/>
      <c r="Z116" s="183"/>
      <c r="AA116" s="183"/>
      <c r="AB116" s="183"/>
      <c r="AC116" s="183"/>
      <c r="AD116" s="183"/>
      <c r="AE116" s="183"/>
    </row>
    <row r="117" s="2" customFormat="1" ht="22.8" customHeight="1">
      <c r="A117" s="36"/>
      <c r="B117" s="37"/>
      <c r="C117" s="105" t="s">
        <v>108</v>
      </c>
      <c r="D117" s="38"/>
      <c r="E117" s="38"/>
      <c r="F117" s="38"/>
      <c r="G117" s="38"/>
      <c r="H117" s="38"/>
      <c r="I117" s="38"/>
      <c r="J117" s="189">
        <f>BK117</f>
        <v>0</v>
      </c>
      <c r="K117" s="38"/>
      <c r="L117" s="42"/>
      <c r="M117" s="101"/>
      <c r="N117" s="190"/>
      <c r="O117" s="102"/>
      <c r="P117" s="191">
        <f>P118+SUM(P119:P138)</f>
        <v>0</v>
      </c>
      <c r="Q117" s="102"/>
      <c r="R117" s="191">
        <f>R118+SUM(R119:R138)</f>
        <v>0</v>
      </c>
      <c r="S117" s="102"/>
      <c r="T117" s="192">
        <f>T118+SUM(T119:T138)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72</v>
      </c>
      <c r="AU117" s="15" t="s">
        <v>94</v>
      </c>
      <c r="BK117" s="193">
        <f>BK118+SUM(BK119:BK138)</f>
        <v>0</v>
      </c>
    </row>
    <row r="118" s="2" customFormat="1" ht="49.05" customHeight="1">
      <c r="A118" s="36"/>
      <c r="B118" s="37"/>
      <c r="C118" s="194" t="s">
        <v>81</v>
      </c>
      <c r="D118" s="194" t="s">
        <v>109</v>
      </c>
      <c r="E118" s="195" t="s">
        <v>110</v>
      </c>
      <c r="F118" s="196" t="s">
        <v>111</v>
      </c>
      <c r="G118" s="197" t="s">
        <v>112</v>
      </c>
      <c r="H118" s="198">
        <v>6</v>
      </c>
      <c r="I118" s="199"/>
      <c r="J118" s="200">
        <f>ROUND(I118*H118,2)</f>
        <v>0</v>
      </c>
      <c r="K118" s="196" t="s">
        <v>113</v>
      </c>
      <c r="L118" s="201"/>
      <c r="M118" s="202" t="s">
        <v>1</v>
      </c>
      <c r="N118" s="203" t="s">
        <v>38</v>
      </c>
      <c r="O118" s="89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6" t="s">
        <v>114</v>
      </c>
      <c r="AT118" s="206" t="s">
        <v>109</v>
      </c>
      <c r="AU118" s="206" t="s">
        <v>73</v>
      </c>
      <c r="AY118" s="15" t="s">
        <v>115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5" t="s">
        <v>81</v>
      </c>
      <c r="BK118" s="207">
        <f>ROUND(I118*H118,2)</f>
        <v>0</v>
      </c>
      <c r="BL118" s="15" t="s">
        <v>116</v>
      </c>
      <c r="BM118" s="206" t="s">
        <v>117</v>
      </c>
    </row>
    <row r="119" s="2" customFormat="1">
      <c r="A119" s="36"/>
      <c r="B119" s="37"/>
      <c r="C119" s="38"/>
      <c r="D119" s="208" t="s">
        <v>118</v>
      </c>
      <c r="E119" s="38"/>
      <c r="F119" s="209" t="s">
        <v>111</v>
      </c>
      <c r="G119" s="38"/>
      <c r="H119" s="38"/>
      <c r="I119" s="210"/>
      <c r="J119" s="38"/>
      <c r="K119" s="38"/>
      <c r="L119" s="42"/>
      <c r="M119" s="211"/>
      <c r="N119" s="212"/>
      <c r="O119" s="89"/>
      <c r="P119" s="89"/>
      <c r="Q119" s="89"/>
      <c r="R119" s="89"/>
      <c r="S119" s="89"/>
      <c r="T119" s="90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118</v>
      </c>
      <c r="AU119" s="15" t="s">
        <v>73</v>
      </c>
    </row>
    <row r="120" s="2" customFormat="1" ht="49.05" customHeight="1">
      <c r="A120" s="36"/>
      <c r="B120" s="37"/>
      <c r="C120" s="194" t="s">
        <v>83</v>
      </c>
      <c r="D120" s="194" t="s">
        <v>109</v>
      </c>
      <c r="E120" s="195" t="s">
        <v>119</v>
      </c>
      <c r="F120" s="196" t="s">
        <v>120</v>
      </c>
      <c r="G120" s="197" t="s">
        <v>112</v>
      </c>
      <c r="H120" s="198">
        <v>12</v>
      </c>
      <c r="I120" s="199"/>
      <c r="J120" s="200">
        <f>ROUND(I120*H120,2)</f>
        <v>0</v>
      </c>
      <c r="K120" s="196" t="s">
        <v>113</v>
      </c>
      <c r="L120" s="201"/>
      <c r="M120" s="202" t="s">
        <v>1</v>
      </c>
      <c r="N120" s="203" t="s">
        <v>38</v>
      </c>
      <c r="O120" s="89"/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6" t="s">
        <v>114</v>
      </c>
      <c r="AT120" s="206" t="s">
        <v>109</v>
      </c>
      <c r="AU120" s="206" t="s">
        <v>73</v>
      </c>
      <c r="AY120" s="15" t="s">
        <v>115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5" t="s">
        <v>81</v>
      </c>
      <c r="BK120" s="207">
        <f>ROUND(I120*H120,2)</f>
        <v>0</v>
      </c>
      <c r="BL120" s="15" t="s">
        <v>116</v>
      </c>
      <c r="BM120" s="206" t="s">
        <v>121</v>
      </c>
    </row>
    <row r="121" s="2" customFormat="1">
      <c r="A121" s="36"/>
      <c r="B121" s="37"/>
      <c r="C121" s="38"/>
      <c r="D121" s="208" t="s">
        <v>118</v>
      </c>
      <c r="E121" s="38"/>
      <c r="F121" s="209" t="s">
        <v>120</v>
      </c>
      <c r="G121" s="38"/>
      <c r="H121" s="38"/>
      <c r="I121" s="210"/>
      <c r="J121" s="38"/>
      <c r="K121" s="38"/>
      <c r="L121" s="42"/>
      <c r="M121" s="211"/>
      <c r="N121" s="212"/>
      <c r="O121" s="89"/>
      <c r="P121" s="89"/>
      <c r="Q121" s="89"/>
      <c r="R121" s="89"/>
      <c r="S121" s="89"/>
      <c r="T121" s="90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118</v>
      </c>
      <c r="AU121" s="15" t="s">
        <v>73</v>
      </c>
    </row>
    <row r="122" s="2" customFormat="1" ht="44.25" customHeight="1">
      <c r="A122" s="36"/>
      <c r="B122" s="37"/>
      <c r="C122" s="194" t="s">
        <v>122</v>
      </c>
      <c r="D122" s="194" t="s">
        <v>109</v>
      </c>
      <c r="E122" s="195" t="s">
        <v>123</v>
      </c>
      <c r="F122" s="196" t="s">
        <v>124</v>
      </c>
      <c r="G122" s="197" t="s">
        <v>112</v>
      </c>
      <c r="H122" s="198">
        <v>24</v>
      </c>
      <c r="I122" s="199"/>
      <c r="J122" s="200">
        <f>ROUND(I122*H122,2)</f>
        <v>0</v>
      </c>
      <c r="K122" s="196" t="s">
        <v>113</v>
      </c>
      <c r="L122" s="201"/>
      <c r="M122" s="202" t="s">
        <v>1</v>
      </c>
      <c r="N122" s="203" t="s">
        <v>38</v>
      </c>
      <c r="O122" s="89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6" t="s">
        <v>114</v>
      </c>
      <c r="AT122" s="206" t="s">
        <v>109</v>
      </c>
      <c r="AU122" s="206" t="s">
        <v>73</v>
      </c>
      <c r="AY122" s="15" t="s">
        <v>115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5" t="s">
        <v>81</v>
      </c>
      <c r="BK122" s="207">
        <f>ROUND(I122*H122,2)</f>
        <v>0</v>
      </c>
      <c r="BL122" s="15" t="s">
        <v>116</v>
      </c>
      <c r="BM122" s="206" t="s">
        <v>125</v>
      </c>
    </row>
    <row r="123" s="2" customFormat="1">
      <c r="A123" s="36"/>
      <c r="B123" s="37"/>
      <c r="C123" s="38"/>
      <c r="D123" s="208" t="s">
        <v>118</v>
      </c>
      <c r="E123" s="38"/>
      <c r="F123" s="209" t="s">
        <v>124</v>
      </c>
      <c r="G123" s="38"/>
      <c r="H123" s="38"/>
      <c r="I123" s="210"/>
      <c r="J123" s="38"/>
      <c r="K123" s="38"/>
      <c r="L123" s="42"/>
      <c r="M123" s="211"/>
      <c r="N123" s="212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118</v>
      </c>
      <c r="AU123" s="15" t="s">
        <v>73</v>
      </c>
    </row>
    <row r="124" s="2" customFormat="1" ht="44.25" customHeight="1">
      <c r="A124" s="36"/>
      <c r="B124" s="37"/>
      <c r="C124" s="194" t="s">
        <v>116</v>
      </c>
      <c r="D124" s="194" t="s">
        <v>109</v>
      </c>
      <c r="E124" s="195" t="s">
        <v>126</v>
      </c>
      <c r="F124" s="196" t="s">
        <v>127</v>
      </c>
      <c r="G124" s="197" t="s">
        <v>112</v>
      </c>
      <c r="H124" s="198">
        <v>100</v>
      </c>
      <c r="I124" s="199"/>
      <c r="J124" s="200">
        <f>ROUND(I124*H124,2)</f>
        <v>0</v>
      </c>
      <c r="K124" s="196" t="s">
        <v>113</v>
      </c>
      <c r="L124" s="201"/>
      <c r="M124" s="202" t="s">
        <v>1</v>
      </c>
      <c r="N124" s="203" t="s">
        <v>38</v>
      </c>
      <c r="O124" s="89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6" t="s">
        <v>114</v>
      </c>
      <c r="AT124" s="206" t="s">
        <v>109</v>
      </c>
      <c r="AU124" s="206" t="s">
        <v>73</v>
      </c>
      <c r="AY124" s="15" t="s">
        <v>115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5" t="s">
        <v>81</v>
      </c>
      <c r="BK124" s="207">
        <f>ROUND(I124*H124,2)</f>
        <v>0</v>
      </c>
      <c r="BL124" s="15" t="s">
        <v>116</v>
      </c>
      <c r="BM124" s="206" t="s">
        <v>128</v>
      </c>
    </row>
    <row r="125" s="2" customFormat="1">
      <c r="A125" s="36"/>
      <c r="B125" s="37"/>
      <c r="C125" s="38"/>
      <c r="D125" s="208" t="s">
        <v>118</v>
      </c>
      <c r="E125" s="38"/>
      <c r="F125" s="209" t="s">
        <v>127</v>
      </c>
      <c r="G125" s="38"/>
      <c r="H125" s="38"/>
      <c r="I125" s="210"/>
      <c r="J125" s="38"/>
      <c r="K125" s="38"/>
      <c r="L125" s="42"/>
      <c r="M125" s="211"/>
      <c r="N125" s="212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118</v>
      </c>
      <c r="AU125" s="15" t="s">
        <v>73</v>
      </c>
    </row>
    <row r="126" s="2" customFormat="1" ht="55.5" customHeight="1">
      <c r="A126" s="36"/>
      <c r="B126" s="37"/>
      <c r="C126" s="194" t="s">
        <v>129</v>
      </c>
      <c r="D126" s="194" t="s">
        <v>109</v>
      </c>
      <c r="E126" s="195" t="s">
        <v>130</v>
      </c>
      <c r="F126" s="196" t="s">
        <v>131</v>
      </c>
      <c r="G126" s="197" t="s">
        <v>112</v>
      </c>
      <c r="H126" s="198">
        <v>12</v>
      </c>
      <c r="I126" s="199"/>
      <c r="J126" s="200">
        <f>ROUND(I126*H126,2)</f>
        <v>0</v>
      </c>
      <c r="K126" s="196" t="s">
        <v>113</v>
      </c>
      <c r="L126" s="201"/>
      <c r="M126" s="202" t="s">
        <v>1</v>
      </c>
      <c r="N126" s="203" t="s">
        <v>38</v>
      </c>
      <c r="O126" s="89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6" t="s">
        <v>114</v>
      </c>
      <c r="AT126" s="206" t="s">
        <v>109</v>
      </c>
      <c r="AU126" s="206" t="s">
        <v>73</v>
      </c>
      <c r="AY126" s="15" t="s">
        <v>115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5" t="s">
        <v>81</v>
      </c>
      <c r="BK126" s="207">
        <f>ROUND(I126*H126,2)</f>
        <v>0</v>
      </c>
      <c r="BL126" s="15" t="s">
        <v>116</v>
      </c>
      <c r="BM126" s="206" t="s">
        <v>132</v>
      </c>
    </row>
    <row r="127" s="2" customFormat="1">
      <c r="A127" s="36"/>
      <c r="B127" s="37"/>
      <c r="C127" s="38"/>
      <c r="D127" s="208" t="s">
        <v>118</v>
      </c>
      <c r="E127" s="38"/>
      <c r="F127" s="209" t="s">
        <v>131</v>
      </c>
      <c r="G127" s="38"/>
      <c r="H127" s="38"/>
      <c r="I127" s="210"/>
      <c r="J127" s="38"/>
      <c r="K127" s="38"/>
      <c r="L127" s="42"/>
      <c r="M127" s="211"/>
      <c r="N127" s="212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118</v>
      </c>
      <c r="AU127" s="15" t="s">
        <v>73</v>
      </c>
    </row>
    <row r="128" s="2" customFormat="1" ht="49.05" customHeight="1">
      <c r="A128" s="36"/>
      <c r="B128" s="37"/>
      <c r="C128" s="194" t="s">
        <v>133</v>
      </c>
      <c r="D128" s="194" t="s">
        <v>109</v>
      </c>
      <c r="E128" s="195" t="s">
        <v>134</v>
      </c>
      <c r="F128" s="196" t="s">
        <v>135</v>
      </c>
      <c r="G128" s="197" t="s">
        <v>112</v>
      </c>
      <c r="H128" s="198">
        <v>4</v>
      </c>
      <c r="I128" s="199"/>
      <c r="J128" s="200">
        <f>ROUND(I128*H128,2)</f>
        <v>0</v>
      </c>
      <c r="K128" s="196" t="s">
        <v>113</v>
      </c>
      <c r="L128" s="201"/>
      <c r="M128" s="202" t="s">
        <v>1</v>
      </c>
      <c r="N128" s="203" t="s">
        <v>38</v>
      </c>
      <c r="O128" s="89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6" t="s">
        <v>114</v>
      </c>
      <c r="AT128" s="206" t="s">
        <v>109</v>
      </c>
      <c r="AU128" s="206" t="s">
        <v>73</v>
      </c>
      <c r="AY128" s="15" t="s">
        <v>115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5" t="s">
        <v>81</v>
      </c>
      <c r="BK128" s="207">
        <f>ROUND(I128*H128,2)</f>
        <v>0</v>
      </c>
      <c r="BL128" s="15" t="s">
        <v>116</v>
      </c>
      <c r="BM128" s="206" t="s">
        <v>136</v>
      </c>
    </row>
    <row r="129" s="2" customFormat="1">
      <c r="A129" s="36"/>
      <c r="B129" s="37"/>
      <c r="C129" s="38"/>
      <c r="D129" s="208" t="s">
        <v>118</v>
      </c>
      <c r="E129" s="38"/>
      <c r="F129" s="209" t="s">
        <v>135</v>
      </c>
      <c r="G129" s="38"/>
      <c r="H129" s="38"/>
      <c r="I129" s="210"/>
      <c r="J129" s="38"/>
      <c r="K129" s="38"/>
      <c r="L129" s="42"/>
      <c r="M129" s="211"/>
      <c r="N129" s="212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118</v>
      </c>
      <c r="AU129" s="15" t="s">
        <v>73</v>
      </c>
    </row>
    <row r="130" s="2" customFormat="1" ht="49.05" customHeight="1">
      <c r="A130" s="36"/>
      <c r="B130" s="37"/>
      <c r="C130" s="194" t="s">
        <v>137</v>
      </c>
      <c r="D130" s="194" t="s">
        <v>109</v>
      </c>
      <c r="E130" s="195" t="s">
        <v>138</v>
      </c>
      <c r="F130" s="196" t="s">
        <v>139</v>
      </c>
      <c r="G130" s="197" t="s">
        <v>112</v>
      </c>
      <c r="H130" s="198">
        <v>21</v>
      </c>
      <c r="I130" s="199"/>
      <c r="J130" s="200">
        <f>ROUND(I130*H130,2)</f>
        <v>0</v>
      </c>
      <c r="K130" s="196" t="s">
        <v>113</v>
      </c>
      <c r="L130" s="201"/>
      <c r="M130" s="202" t="s">
        <v>1</v>
      </c>
      <c r="N130" s="203" t="s">
        <v>38</v>
      </c>
      <c r="O130" s="89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6" t="s">
        <v>114</v>
      </c>
      <c r="AT130" s="206" t="s">
        <v>109</v>
      </c>
      <c r="AU130" s="206" t="s">
        <v>73</v>
      </c>
      <c r="AY130" s="15" t="s">
        <v>115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5" t="s">
        <v>81</v>
      </c>
      <c r="BK130" s="207">
        <f>ROUND(I130*H130,2)</f>
        <v>0</v>
      </c>
      <c r="BL130" s="15" t="s">
        <v>116</v>
      </c>
      <c r="BM130" s="206" t="s">
        <v>140</v>
      </c>
    </row>
    <row r="131" s="2" customFormat="1">
      <c r="A131" s="36"/>
      <c r="B131" s="37"/>
      <c r="C131" s="38"/>
      <c r="D131" s="208" t="s">
        <v>118</v>
      </c>
      <c r="E131" s="38"/>
      <c r="F131" s="209" t="s">
        <v>139</v>
      </c>
      <c r="G131" s="38"/>
      <c r="H131" s="38"/>
      <c r="I131" s="210"/>
      <c r="J131" s="38"/>
      <c r="K131" s="38"/>
      <c r="L131" s="42"/>
      <c r="M131" s="211"/>
      <c r="N131" s="212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118</v>
      </c>
      <c r="AU131" s="15" t="s">
        <v>73</v>
      </c>
    </row>
    <row r="132" s="2" customFormat="1" ht="49.05" customHeight="1">
      <c r="A132" s="36"/>
      <c r="B132" s="37"/>
      <c r="C132" s="194" t="s">
        <v>114</v>
      </c>
      <c r="D132" s="194" t="s">
        <v>109</v>
      </c>
      <c r="E132" s="195" t="s">
        <v>141</v>
      </c>
      <c r="F132" s="196" t="s">
        <v>142</v>
      </c>
      <c r="G132" s="197" t="s">
        <v>112</v>
      </c>
      <c r="H132" s="198">
        <v>4</v>
      </c>
      <c r="I132" s="199"/>
      <c r="J132" s="200">
        <f>ROUND(I132*H132,2)</f>
        <v>0</v>
      </c>
      <c r="K132" s="196" t="s">
        <v>113</v>
      </c>
      <c r="L132" s="201"/>
      <c r="M132" s="202" t="s">
        <v>1</v>
      </c>
      <c r="N132" s="203" t="s">
        <v>38</v>
      </c>
      <c r="O132" s="89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6" t="s">
        <v>114</v>
      </c>
      <c r="AT132" s="206" t="s">
        <v>109</v>
      </c>
      <c r="AU132" s="206" t="s">
        <v>73</v>
      </c>
      <c r="AY132" s="15" t="s">
        <v>115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5" t="s">
        <v>81</v>
      </c>
      <c r="BK132" s="207">
        <f>ROUND(I132*H132,2)</f>
        <v>0</v>
      </c>
      <c r="BL132" s="15" t="s">
        <v>116</v>
      </c>
      <c r="BM132" s="206" t="s">
        <v>143</v>
      </c>
    </row>
    <row r="133" s="2" customFormat="1">
      <c r="A133" s="36"/>
      <c r="B133" s="37"/>
      <c r="C133" s="38"/>
      <c r="D133" s="208" t="s">
        <v>118</v>
      </c>
      <c r="E133" s="38"/>
      <c r="F133" s="209" t="s">
        <v>142</v>
      </c>
      <c r="G133" s="38"/>
      <c r="H133" s="38"/>
      <c r="I133" s="210"/>
      <c r="J133" s="38"/>
      <c r="K133" s="38"/>
      <c r="L133" s="42"/>
      <c r="M133" s="211"/>
      <c r="N133" s="212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118</v>
      </c>
      <c r="AU133" s="15" t="s">
        <v>73</v>
      </c>
    </row>
    <row r="134" s="2" customFormat="1" ht="49.05" customHeight="1">
      <c r="A134" s="36"/>
      <c r="B134" s="37"/>
      <c r="C134" s="194" t="s">
        <v>144</v>
      </c>
      <c r="D134" s="194" t="s">
        <v>109</v>
      </c>
      <c r="E134" s="195" t="s">
        <v>145</v>
      </c>
      <c r="F134" s="196" t="s">
        <v>146</v>
      </c>
      <c r="G134" s="197" t="s">
        <v>112</v>
      </c>
      <c r="H134" s="198">
        <v>192</v>
      </c>
      <c r="I134" s="199"/>
      <c r="J134" s="200">
        <f>ROUND(I134*H134,2)</f>
        <v>0</v>
      </c>
      <c r="K134" s="196" t="s">
        <v>113</v>
      </c>
      <c r="L134" s="201"/>
      <c r="M134" s="202" t="s">
        <v>1</v>
      </c>
      <c r="N134" s="203" t="s">
        <v>38</v>
      </c>
      <c r="O134" s="89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6" t="s">
        <v>114</v>
      </c>
      <c r="AT134" s="206" t="s">
        <v>109</v>
      </c>
      <c r="AU134" s="206" t="s">
        <v>73</v>
      </c>
      <c r="AY134" s="15" t="s">
        <v>115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5" t="s">
        <v>81</v>
      </c>
      <c r="BK134" s="207">
        <f>ROUND(I134*H134,2)</f>
        <v>0</v>
      </c>
      <c r="BL134" s="15" t="s">
        <v>116</v>
      </c>
      <c r="BM134" s="206" t="s">
        <v>147</v>
      </c>
    </row>
    <row r="135" s="2" customFormat="1">
      <c r="A135" s="36"/>
      <c r="B135" s="37"/>
      <c r="C135" s="38"/>
      <c r="D135" s="208" t="s">
        <v>118</v>
      </c>
      <c r="E135" s="38"/>
      <c r="F135" s="209" t="s">
        <v>146</v>
      </c>
      <c r="G135" s="38"/>
      <c r="H135" s="38"/>
      <c r="I135" s="210"/>
      <c r="J135" s="38"/>
      <c r="K135" s="38"/>
      <c r="L135" s="42"/>
      <c r="M135" s="211"/>
      <c r="N135" s="212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118</v>
      </c>
      <c r="AU135" s="15" t="s">
        <v>73</v>
      </c>
    </row>
    <row r="136" s="2" customFormat="1" ht="24.15" customHeight="1">
      <c r="A136" s="36"/>
      <c r="B136" s="37"/>
      <c r="C136" s="194" t="s">
        <v>148</v>
      </c>
      <c r="D136" s="194" t="s">
        <v>109</v>
      </c>
      <c r="E136" s="195" t="s">
        <v>149</v>
      </c>
      <c r="F136" s="196" t="s">
        <v>150</v>
      </c>
      <c r="G136" s="197" t="s">
        <v>112</v>
      </c>
      <c r="H136" s="198">
        <v>124</v>
      </c>
      <c r="I136" s="199"/>
      <c r="J136" s="200">
        <f>ROUND(I136*H136,2)</f>
        <v>0</v>
      </c>
      <c r="K136" s="196" t="s">
        <v>113</v>
      </c>
      <c r="L136" s="201"/>
      <c r="M136" s="202" t="s">
        <v>1</v>
      </c>
      <c r="N136" s="203" t="s">
        <v>38</v>
      </c>
      <c r="O136" s="89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6" t="s">
        <v>114</v>
      </c>
      <c r="AT136" s="206" t="s">
        <v>109</v>
      </c>
      <c r="AU136" s="206" t="s">
        <v>73</v>
      </c>
      <c r="AY136" s="15" t="s">
        <v>115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5" t="s">
        <v>81</v>
      </c>
      <c r="BK136" s="207">
        <f>ROUND(I136*H136,2)</f>
        <v>0</v>
      </c>
      <c r="BL136" s="15" t="s">
        <v>116</v>
      </c>
      <c r="BM136" s="206" t="s">
        <v>151</v>
      </c>
    </row>
    <row r="137" s="2" customFormat="1">
      <c r="A137" s="36"/>
      <c r="B137" s="37"/>
      <c r="C137" s="38"/>
      <c r="D137" s="208" t="s">
        <v>118</v>
      </c>
      <c r="E137" s="38"/>
      <c r="F137" s="209" t="s">
        <v>150</v>
      </c>
      <c r="G137" s="38"/>
      <c r="H137" s="38"/>
      <c r="I137" s="210"/>
      <c r="J137" s="38"/>
      <c r="K137" s="38"/>
      <c r="L137" s="42"/>
      <c r="M137" s="211"/>
      <c r="N137" s="212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118</v>
      </c>
      <c r="AU137" s="15" t="s">
        <v>73</v>
      </c>
    </row>
    <row r="138" s="11" customFormat="1" ht="25.92" customHeight="1">
      <c r="A138" s="11"/>
      <c r="B138" s="213"/>
      <c r="C138" s="214"/>
      <c r="D138" s="215" t="s">
        <v>72</v>
      </c>
      <c r="E138" s="216" t="s">
        <v>152</v>
      </c>
      <c r="F138" s="216" t="s">
        <v>153</v>
      </c>
      <c r="G138" s="214"/>
      <c r="H138" s="214"/>
      <c r="I138" s="217"/>
      <c r="J138" s="218">
        <f>BK138</f>
        <v>0</v>
      </c>
      <c r="K138" s="214"/>
      <c r="L138" s="219"/>
      <c r="M138" s="220"/>
      <c r="N138" s="221"/>
      <c r="O138" s="221"/>
      <c r="P138" s="222">
        <f>SUM(P139:P206)</f>
        <v>0</v>
      </c>
      <c r="Q138" s="221"/>
      <c r="R138" s="222">
        <f>SUM(R139:R206)</f>
        <v>0</v>
      </c>
      <c r="S138" s="221"/>
      <c r="T138" s="223">
        <f>SUM(T139:T206)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24" t="s">
        <v>116</v>
      </c>
      <c r="AT138" s="225" t="s">
        <v>72</v>
      </c>
      <c r="AU138" s="225" t="s">
        <v>73</v>
      </c>
      <c r="AY138" s="224" t="s">
        <v>115</v>
      </c>
      <c r="BK138" s="226">
        <f>SUM(BK139:BK206)</f>
        <v>0</v>
      </c>
    </row>
    <row r="139" s="2" customFormat="1" ht="16.5" customHeight="1">
      <c r="A139" s="36"/>
      <c r="B139" s="37"/>
      <c r="C139" s="227" t="s">
        <v>154</v>
      </c>
      <c r="D139" s="227" t="s">
        <v>155</v>
      </c>
      <c r="E139" s="228" t="s">
        <v>156</v>
      </c>
      <c r="F139" s="229" t="s">
        <v>157</v>
      </c>
      <c r="G139" s="230" t="s">
        <v>158</v>
      </c>
      <c r="H139" s="231">
        <v>420</v>
      </c>
      <c r="I139" s="232"/>
      <c r="J139" s="233">
        <f>ROUND(I139*H139,2)</f>
        <v>0</v>
      </c>
      <c r="K139" s="229" t="s">
        <v>113</v>
      </c>
      <c r="L139" s="42"/>
      <c r="M139" s="234" t="s">
        <v>1</v>
      </c>
      <c r="N139" s="235" t="s">
        <v>38</v>
      </c>
      <c r="O139" s="89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6" t="s">
        <v>159</v>
      </c>
      <c r="AT139" s="206" t="s">
        <v>155</v>
      </c>
      <c r="AU139" s="206" t="s">
        <v>81</v>
      </c>
      <c r="AY139" s="15" t="s">
        <v>115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5" t="s">
        <v>81</v>
      </c>
      <c r="BK139" s="207">
        <f>ROUND(I139*H139,2)</f>
        <v>0</v>
      </c>
      <c r="BL139" s="15" t="s">
        <v>159</v>
      </c>
      <c r="BM139" s="206" t="s">
        <v>160</v>
      </c>
    </row>
    <row r="140" s="2" customFormat="1">
      <c r="A140" s="36"/>
      <c r="B140" s="37"/>
      <c r="C140" s="38"/>
      <c r="D140" s="208" t="s">
        <v>118</v>
      </c>
      <c r="E140" s="38"/>
      <c r="F140" s="209" t="s">
        <v>161</v>
      </c>
      <c r="G140" s="38"/>
      <c r="H140" s="38"/>
      <c r="I140" s="210"/>
      <c r="J140" s="38"/>
      <c r="K140" s="38"/>
      <c r="L140" s="42"/>
      <c r="M140" s="211"/>
      <c r="N140" s="212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118</v>
      </c>
      <c r="AU140" s="15" t="s">
        <v>81</v>
      </c>
    </row>
    <row r="141" s="2" customFormat="1" ht="24.15" customHeight="1">
      <c r="A141" s="36"/>
      <c r="B141" s="37"/>
      <c r="C141" s="227" t="s">
        <v>162</v>
      </c>
      <c r="D141" s="227" t="s">
        <v>155</v>
      </c>
      <c r="E141" s="228" t="s">
        <v>163</v>
      </c>
      <c r="F141" s="229" t="s">
        <v>164</v>
      </c>
      <c r="G141" s="230" t="s">
        <v>112</v>
      </c>
      <c r="H141" s="231">
        <v>15</v>
      </c>
      <c r="I141" s="232"/>
      <c r="J141" s="233">
        <f>ROUND(I141*H141,2)</f>
        <v>0</v>
      </c>
      <c r="K141" s="229" t="s">
        <v>113</v>
      </c>
      <c r="L141" s="42"/>
      <c r="M141" s="234" t="s">
        <v>1</v>
      </c>
      <c r="N141" s="235" t="s">
        <v>38</v>
      </c>
      <c r="O141" s="89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6" t="s">
        <v>159</v>
      </c>
      <c r="AT141" s="206" t="s">
        <v>155</v>
      </c>
      <c r="AU141" s="206" t="s">
        <v>81</v>
      </c>
      <c r="AY141" s="15" t="s">
        <v>115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5" t="s">
        <v>81</v>
      </c>
      <c r="BK141" s="207">
        <f>ROUND(I141*H141,2)</f>
        <v>0</v>
      </c>
      <c r="BL141" s="15" t="s">
        <v>159</v>
      </c>
      <c r="BM141" s="206" t="s">
        <v>165</v>
      </c>
    </row>
    <row r="142" s="2" customFormat="1">
      <c r="A142" s="36"/>
      <c r="B142" s="37"/>
      <c r="C142" s="38"/>
      <c r="D142" s="208" t="s">
        <v>118</v>
      </c>
      <c r="E142" s="38"/>
      <c r="F142" s="209" t="s">
        <v>164</v>
      </c>
      <c r="G142" s="38"/>
      <c r="H142" s="38"/>
      <c r="I142" s="210"/>
      <c r="J142" s="38"/>
      <c r="K142" s="38"/>
      <c r="L142" s="42"/>
      <c r="M142" s="211"/>
      <c r="N142" s="212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118</v>
      </c>
      <c r="AU142" s="15" t="s">
        <v>81</v>
      </c>
    </row>
    <row r="143" s="2" customFormat="1" ht="24.15" customHeight="1">
      <c r="A143" s="36"/>
      <c r="B143" s="37"/>
      <c r="C143" s="227" t="s">
        <v>166</v>
      </c>
      <c r="D143" s="227" t="s">
        <v>155</v>
      </c>
      <c r="E143" s="228" t="s">
        <v>167</v>
      </c>
      <c r="F143" s="229" t="s">
        <v>168</v>
      </c>
      <c r="G143" s="230" t="s">
        <v>112</v>
      </c>
      <c r="H143" s="231">
        <v>3</v>
      </c>
      <c r="I143" s="232"/>
      <c r="J143" s="233">
        <f>ROUND(I143*H143,2)</f>
        <v>0</v>
      </c>
      <c r="K143" s="229" t="s">
        <v>113</v>
      </c>
      <c r="L143" s="42"/>
      <c r="M143" s="234" t="s">
        <v>1</v>
      </c>
      <c r="N143" s="235" t="s">
        <v>38</v>
      </c>
      <c r="O143" s="89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6" t="s">
        <v>159</v>
      </c>
      <c r="AT143" s="206" t="s">
        <v>155</v>
      </c>
      <c r="AU143" s="206" t="s">
        <v>81</v>
      </c>
      <c r="AY143" s="15" t="s">
        <v>115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5" t="s">
        <v>81</v>
      </c>
      <c r="BK143" s="207">
        <f>ROUND(I143*H143,2)</f>
        <v>0</v>
      </c>
      <c r="BL143" s="15" t="s">
        <v>159</v>
      </c>
      <c r="BM143" s="206" t="s">
        <v>169</v>
      </c>
    </row>
    <row r="144" s="2" customFormat="1">
      <c r="A144" s="36"/>
      <c r="B144" s="37"/>
      <c r="C144" s="38"/>
      <c r="D144" s="208" t="s">
        <v>118</v>
      </c>
      <c r="E144" s="38"/>
      <c r="F144" s="209" t="s">
        <v>168</v>
      </c>
      <c r="G144" s="38"/>
      <c r="H144" s="38"/>
      <c r="I144" s="210"/>
      <c r="J144" s="38"/>
      <c r="K144" s="38"/>
      <c r="L144" s="42"/>
      <c r="M144" s="211"/>
      <c r="N144" s="212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118</v>
      </c>
      <c r="AU144" s="15" t="s">
        <v>81</v>
      </c>
    </row>
    <row r="145" s="2" customFormat="1" ht="16.5" customHeight="1">
      <c r="A145" s="36"/>
      <c r="B145" s="37"/>
      <c r="C145" s="227" t="s">
        <v>170</v>
      </c>
      <c r="D145" s="227" t="s">
        <v>155</v>
      </c>
      <c r="E145" s="228" t="s">
        <v>171</v>
      </c>
      <c r="F145" s="229" t="s">
        <v>172</v>
      </c>
      <c r="G145" s="230" t="s">
        <v>173</v>
      </c>
      <c r="H145" s="231">
        <v>28</v>
      </c>
      <c r="I145" s="232"/>
      <c r="J145" s="233">
        <f>ROUND(I145*H145,2)</f>
        <v>0</v>
      </c>
      <c r="K145" s="229" t="s">
        <v>113</v>
      </c>
      <c r="L145" s="42"/>
      <c r="M145" s="234" t="s">
        <v>1</v>
      </c>
      <c r="N145" s="235" t="s">
        <v>38</v>
      </c>
      <c r="O145" s="89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6" t="s">
        <v>159</v>
      </c>
      <c r="AT145" s="206" t="s">
        <v>155</v>
      </c>
      <c r="AU145" s="206" t="s">
        <v>81</v>
      </c>
      <c r="AY145" s="15" t="s">
        <v>115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5" t="s">
        <v>81</v>
      </c>
      <c r="BK145" s="207">
        <f>ROUND(I145*H145,2)</f>
        <v>0</v>
      </c>
      <c r="BL145" s="15" t="s">
        <v>159</v>
      </c>
      <c r="BM145" s="206" t="s">
        <v>174</v>
      </c>
    </row>
    <row r="146" s="2" customFormat="1">
      <c r="A146" s="36"/>
      <c r="B146" s="37"/>
      <c r="C146" s="38"/>
      <c r="D146" s="208" t="s">
        <v>118</v>
      </c>
      <c r="E146" s="38"/>
      <c r="F146" s="209" t="s">
        <v>175</v>
      </c>
      <c r="G146" s="38"/>
      <c r="H146" s="38"/>
      <c r="I146" s="210"/>
      <c r="J146" s="38"/>
      <c r="K146" s="38"/>
      <c r="L146" s="42"/>
      <c r="M146" s="211"/>
      <c r="N146" s="212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118</v>
      </c>
      <c r="AU146" s="15" t="s">
        <v>81</v>
      </c>
    </row>
    <row r="147" s="2" customFormat="1">
      <c r="A147" s="36"/>
      <c r="B147" s="37"/>
      <c r="C147" s="38"/>
      <c r="D147" s="208" t="s">
        <v>176</v>
      </c>
      <c r="E147" s="38"/>
      <c r="F147" s="236" t="s">
        <v>177</v>
      </c>
      <c r="G147" s="38"/>
      <c r="H147" s="38"/>
      <c r="I147" s="210"/>
      <c r="J147" s="38"/>
      <c r="K147" s="38"/>
      <c r="L147" s="42"/>
      <c r="M147" s="211"/>
      <c r="N147" s="212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176</v>
      </c>
      <c r="AU147" s="15" t="s">
        <v>81</v>
      </c>
    </row>
    <row r="148" s="2" customFormat="1" ht="16.5" customHeight="1">
      <c r="A148" s="36"/>
      <c r="B148" s="37"/>
      <c r="C148" s="227" t="s">
        <v>178</v>
      </c>
      <c r="D148" s="227" t="s">
        <v>155</v>
      </c>
      <c r="E148" s="228" t="s">
        <v>179</v>
      </c>
      <c r="F148" s="229" t="s">
        <v>180</v>
      </c>
      <c r="G148" s="230" t="s">
        <v>173</v>
      </c>
      <c r="H148" s="231">
        <v>28</v>
      </c>
      <c r="I148" s="232"/>
      <c r="J148" s="233">
        <f>ROUND(I148*H148,2)</f>
        <v>0</v>
      </c>
      <c r="K148" s="229" t="s">
        <v>113</v>
      </c>
      <c r="L148" s="42"/>
      <c r="M148" s="234" t="s">
        <v>1</v>
      </c>
      <c r="N148" s="235" t="s">
        <v>38</v>
      </c>
      <c r="O148" s="89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6" t="s">
        <v>159</v>
      </c>
      <c r="AT148" s="206" t="s">
        <v>155</v>
      </c>
      <c r="AU148" s="206" t="s">
        <v>81</v>
      </c>
      <c r="AY148" s="15" t="s">
        <v>115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5" t="s">
        <v>81</v>
      </c>
      <c r="BK148" s="207">
        <f>ROUND(I148*H148,2)</f>
        <v>0</v>
      </c>
      <c r="BL148" s="15" t="s">
        <v>159</v>
      </c>
      <c r="BM148" s="206" t="s">
        <v>181</v>
      </c>
    </row>
    <row r="149" s="2" customFormat="1">
      <c r="A149" s="36"/>
      <c r="B149" s="37"/>
      <c r="C149" s="38"/>
      <c r="D149" s="208" t="s">
        <v>118</v>
      </c>
      <c r="E149" s="38"/>
      <c r="F149" s="209" t="s">
        <v>182</v>
      </c>
      <c r="G149" s="38"/>
      <c r="H149" s="38"/>
      <c r="I149" s="210"/>
      <c r="J149" s="38"/>
      <c r="K149" s="38"/>
      <c r="L149" s="42"/>
      <c r="M149" s="211"/>
      <c r="N149" s="212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118</v>
      </c>
      <c r="AU149" s="15" t="s">
        <v>81</v>
      </c>
    </row>
    <row r="150" s="2" customFormat="1">
      <c r="A150" s="36"/>
      <c r="B150" s="37"/>
      <c r="C150" s="38"/>
      <c r="D150" s="208" t="s">
        <v>176</v>
      </c>
      <c r="E150" s="38"/>
      <c r="F150" s="236" t="s">
        <v>183</v>
      </c>
      <c r="G150" s="38"/>
      <c r="H150" s="38"/>
      <c r="I150" s="210"/>
      <c r="J150" s="38"/>
      <c r="K150" s="38"/>
      <c r="L150" s="42"/>
      <c r="M150" s="211"/>
      <c r="N150" s="212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176</v>
      </c>
      <c r="AU150" s="15" t="s">
        <v>81</v>
      </c>
    </row>
    <row r="151" s="2" customFormat="1" ht="21.75" customHeight="1">
      <c r="A151" s="36"/>
      <c r="B151" s="37"/>
      <c r="C151" s="227" t="s">
        <v>184</v>
      </c>
      <c r="D151" s="227" t="s">
        <v>155</v>
      </c>
      <c r="E151" s="228" t="s">
        <v>185</v>
      </c>
      <c r="F151" s="229" t="s">
        <v>186</v>
      </c>
      <c r="G151" s="230" t="s">
        <v>112</v>
      </c>
      <c r="H151" s="231">
        <v>24</v>
      </c>
      <c r="I151" s="232"/>
      <c r="J151" s="233">
        <f>ROUND(I151*H151,2)</f>
        <v>0</v>
      </c>
      <c r="K151" s="229" t="s">
        <v>113</v>
      </c>
      <c r="L151" s="42"/>
      <c r="M151" s="234" t="s">
        <v>1</v>
      </c>
      <c r="N151" s="235" t="s">
        <v>38</v>
      </c>
      <c r="O151" s="89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6" t="s">
        <v>159</v>
      </c>
      <c r="AT151" s="206" t="s">
        <v>155</v>
      </c>
      <c r="AU151" s="206" t="s">
        <v>81</v>
      </c>
      <c r="AY151" s="15" t="s">
        <v>115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5" t="s">
        <v>81</v>
      </c>
      <c r="BK151" s="207">
        <f>ROUND(I151*H151,2)</f>
        <v>0</v>
      </c>
      <c r="BL151" s="15" t="s">
        <v>159</v>
      </c>
      <c r="BM151" s="206" t="s">
        <v>187</v>
      </c>
    </row>
    <row r="152" s="2" customFormat="1">
      <c r="A152" s="36"/>
      <c r="B152" s="37"/>
      <c r="C152" s="38"/>
      <c r="D152" s="208" t="s">
        <v>118</v>
      </c>
      <c r="E152" s="38"/>
      <c r="F152" s="209" t="s">
        <v>188</v>
      </c>
      <c r="G152" s="38"/>
      <c r="H152" s="38"/>
      <c r="I152" s="210"/>
      <c r="J152" s="38"/>
      <c r="K152" s="38"/>
      <c r="L152" s="42"/>
      <c r="M152" s="211"/>
      <c r="N152" s="212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118</v>
      </c>
      <c r="AU152" s="15" t="s">
        <v>81</v>
      </c>
    </row>
    <row r="153" s="2" customFormat="1" ht="24.15" customHeight="1">
      <c r="A153" s="36"/>
      <c r="B153" s="37"/>
      <c r="C153" s="227" t="s">
        <v>189</v>
      </c>
      <c r="D153" s="227" t="s">
        <v>155</v>
      </c>
      <c r="E153" s="228" t="s">
        <v>190</v>
      </c>
      <c r="F153" s="229" t="s">
        <v>191</v>
      </c>
      <c r="G153" s="230" t="s">
        <v>112</v>
      </c>
      <c r="H153" s="231">
        <v>100</v>
      </c>
      <c r="I153" s="232"/>
      <c r="J153" s="233">
        <f>ROUND(I153*H153,2)</f>
        <v>0</v>
      </c>
      <c r="K153" s="229" t="s">
        <v>113</v>
      </c>
      <c r="L153" s="42"/>
      <c r="M153" s="234" t="s">
        <v>1</v>
      </c>
      <c r="N153" s="235" t="s">
        <v>38</v>
      </c>
      <c r="O153" s="89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6" t="s">
        <v>159</v>
      </c>
      <c r="AT153" s="206" t="s">
        <v>155</v>
      </c>
      <c r="AU153" s="206" t="s">
        <v>81</v>
      </c>
      <c r="AY153" s="15" t="s">
        <v>115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5" t="s">
        <v>81</v>
      </c>
      <c r="BK153" s="207">
        <f>ROUND(I153*H153,2)</f>
        <v>0</v>
      </c>
      <c r="BL153" s="15" t="s">
        <v>159</v>
      </c>
      <c r="BM153" s="206" t="s">
        <v>192</v>
      </c>
    </row>
    <row r="154" s="2" customFormat="1">
      <c r="A154" s="36"/>
      <c r="B154" s="37"/>
      <c r="C154" s="38"/>
      <c r="D154" s="208" t="s">
        <v>118</v>
      </c>
      <c r="E154" s="38"/>
      <c r="F154" s="209" t="s">
        <v>193</v>
      </c>
      <c r="G154" s="38"/>
      <c r="H154" s="38"/>
      <c r="I154" s="210"/>
      <c r="J154" s="38"/>
      <c r="K154" s="38"/>
      <c r="L154" s="42"/>
      <c r="M154" s="211"/>
      <c r="N154" s="212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118</v>
      </c>
      <c r="AU154" s="15" t="s">
        <v>81</v>
      </c>
    </row>
    <row r="155" s="2" customFormat="1" ht="24.15" customHeight="1">
      <c r="A155" s="36"/>
      <c r="B155" s="37"/>
      <c r="C155" s="227" t="s">
        <v>194</v>
      </c>
      <c r="D155" s="227" t="s">
        <v>155</v>
      </c>
      <c r="E155" s="228" t="s">
        <v>195</v>
      </c>
      <c r="F155" s="229" t="s">
        <v>196</v>
      </c>
      <c r="G155" s="230" t="s">
        <v>112</v>
      </c>
      <c r="H155" s="231">
        <v>28</v>
      </c>
      <c r="I155" s="232"/>
      <c r="J155" s="233">
        <f>ROUND(I155*H155,2)</f>
        <v>0</v>
      </c>
      <c r="K155" s="229" t="s">
        <v>113</v>
      </c>
      <c r="L155" s="42"/>
      <c r="M155" s="234" t="s">
        <v>1</v>
      </c>
      <c r="N155" s="235" t="s">
        <v>38</v>
      </c>
      <c r="O155" s="89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6" t="s">
        <v>159</v>
      </c>
      <c r="AT155" s="206" t="s">
        <v>155</v>
      </c>
      <c r="AU155" s="206" t="s">
        <v>81</v>
      </c>
      <c r="AY155" s="15" t="s">
        <v>115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5" t="s">
        <v>81</v>
      </c>
      <c r="BK155" s="207">
        <f>ROUND(I155*H155,2)</f>
        <v>0</v>
      </c>
      <c r="BL155" s="15" t="s">
        <v>159</v>
      </c>
      <c r="BM155" s="206" t="s">
        <v>197</v>
      </c>
    </row>
    <row r="156" s="2" customFormat="1">
      <c r="A156" s="36"/>
      <c r="B156" s="37"/>
      <c r="C156" s="38"/>
      <c r="D156" s="208" t="s">
        <v>118</v>
      </c>
      <c r="E156" s="38"/>
      <c r="F156" s="209" t="s">
        <v>198</v>
      </c>
      <c r="G156" s="38"/>
      <c r="H156" s="38"/>
      <c r="I156" s="210"/>
      <c r="J156" s="38"/>
      <c r="K156" s="38"/>
      <c r="L156" s="42"/>
      <c r="M156" s="211"/>
      <c r="N156" s="212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118</v>
      </c>
      <c r="AU156" s="15" t="s">
        <v>81</v>
      </c>
    </row>
    <row r="157" s="2" customFormat="1" ht="24.15" customHeight="1">
      <c r="A157" s="36"/>
      <c r="B157" s="37"/>
      <c r="C157" s="227" t="s">
        <v>199</v>
      </c>
      <c r="D157" s="227" t="s">
        <v>155</v>
      </c>
      <c r="E157" s="228" t="s">
        <v>200</v>
      </c>
      <c r="F157" s="229" t="s">
        <v>201</v>
      </c>
      <c r="G157" s="230" t="s">
        <v>112</v>
      </c>
      <c r="H157" s="231">
        <v>223</v>
      </c>
      <c r="I157" s="232"/>
      <c r="J157" s="233">
        <f>ROUND(I157*H157,2)</f>
        <v>0</v>
      </c>
      <c r="K157" s="229" t="s">
        <v>113</v>
      </c>
      <c r="L157" s="42"/>
      <c r="M157" s="234" t="s">
        <v>1</v>
      </c>
      <c r="N157" s="235" t="s">
        <v>38</v>
      </c>
      <c r="O157" s="89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6" t="s">
        <v>159</v>
      </c>
      <c r="AT157" s="206" t="s">
        <v>155</v>
      </c>
      <c r="AU157" s="206" t="s">
        <v>81</v>
      </c>
      <c r="AY157" s="15" t="s">
        <v>115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5" t="s">
        <v>81</v>
      </c>
      <c r="BK157" s="207">
        <f>ROUND(I157*H157,2)</f>
        <v>0</v>
      </c>
      <c r="BL157" s="15" t="s">
        <v>159</v>
      </c>
      <c r="BM157" s="206" t="s">
        <v>202</v>
      </c>
    </row>
    <row r="158" s="2" customFormat="1">
      <c r="A158" s="36"/>
      <c r="B158" s="37"/>
      <c r="C158" s="38"/>
      <c r="D158" s="208" t="s">
        <v>118</v>
      </c>
      <c r="E158" s="38"/>
      <c r="F158" s="209" t="s">
        <v>203</v>
      </c>
      <c r="G158" s="38"/>
      <c r="H158" s="38"/>
      <c r="I158" s="210"/>
      <c r="J158" s="38"/>
      <c r="K158" s="38"/>
      <c r="L158" s="42"/>
      <c r="M158" s="211"/>
      <c r="N158" s="212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118</v>
      </c>
      <c r="AU158" s="15" t="s">
        <v>81</v>
      </c>
    </row>
    <row r="159" s="2" customFormat="1" ht="37.8" customHeight="1">
      <c r="A159" s="36"/>
      <c r="B159" s="37"/>
      <c r="C159" s="194" t="s">
        <v>7</v>
      </c>
      <c r="D159" s="194" t="s">
        <v>109</v>
      </c>
      <c r="E159" s="195" t="s">
        <v>204</v>
      </c>
      <c r="F159" s="196" t="s">
        <v>205</v>
      </c>
      <c r="G159" s="197" t="s">
        <v>112</v>
      </c>
      <c r="H159" s="198">
        <v>1</v>
      </c>
      <c r="I159" s="199"/>
      <c r="J159" s="200">
        <f>ROUND(I159*H159,2)</f>
        <v>0</v>
      </c>
      <c r="K159" s="196" t="s">
        <v>113</v>
      </c>
      <c r="L159" s="201"/>
      <c r="M159" s="202" t="s">
        <v>1</v>
      </c>
      <c r="N159" s="203" t="s">
        <v>38</v>
      </c>
      <c r="O159" s="89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6" t="s">
        <v>159</v>
      </c>
      <c r="AT159" s="206" t="s">
        <v>109</v>
      </c>
      <c r="AU159" s="206" t="s">
        <v>81</v>
      </c>
      <c r="AY159" s="15" t="s">
        <v>115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5" t="s">
        <v>81</v>
      </c>
      <c r="BK159" s="207">
        <f>ROUND(I159*H159,2)</f>
        <v>0</v>
      </c>
      <c r="BL159" s="15" t="s">
        <v>159</v>
      </c>
      <c r="BM159" s="206" t="s">
        <v>206</v>
      </c>
    </row>
    <row r="160" s="2" customFormat="1">
      <c r="A160" s="36"/>
      <c r="B160" s="37"/>
      <c r="C160" s="38"/>
      <c r="D160" s="208" t="s">
        <v>118</v>
      </c>
      <c r="E160" s="38"/>
      <c r="F160" s="209" t="s">
        <v>205</v>
      </c>
      <c r="G160" s="38"/>
      <c r="H160" s="38"/>
      <c r="I160" s="210"/>
      <c r="J160" s="38"/>
      <c r="K160" s="38"/>
      <c r="L160" s="42"/>
      <c r="M160" s="211"/>
      <c r="N160" s="212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118</v>
      </c>
      <c r="AU160" s="15" t="s">
        <v>81</v>
      </c>
    </row>
    <row r="161" s="2" customFormat="1" ht="44.25" customHeight="1">
      <c r="A161" s="36"/>
      <c r="B161" s="37"/>
      <c r="C161" s="194" t="s">
        <v>207</v>
      </c>
      <c r="D161" s="194" t="s">
        <v>109</v>
      </c>
      <c r="E161" s="195" t="s">
        <v>208</v>
      </c>
      <c r="F161" s="196" t="s">
        <v>209</v>
      </c>
      <c r="G161" s="197" t="s">
        <v>112</v>
      </c>
      <c r="H161" s="198">
        <v>3</v>
      </c>
      <c r="I161" s="199"/>
      <c r="J161" s="200">
        <f>ROUND(I161*H161,2)</f>
        <v>0</v>
      </c>
      <c r="K161" s="196" t="s">
        <v>113</v>
      </c>
      <c r="L161" s="201"/>
      <c r="M161" s="202" t="s">
        <v>1</v>
      </c>
      <c r="N161" s="203" t="s">
        <v>38</v>
      </c>
      <c r="O161" s="89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6" t="s">
        <v>159</v>
      </c>
      <c r="AT161" s="206" t="s">
        <v>109</v>
      </c>
      <c r="AU161" s="206" t="s">
        <v>81</v>
      </c>
      <c r="AY161" s="15" t="s">
        <v>115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5" t="s">
        <v>81</v>
      </c>
      <c r="BK161" s="207">
        <f>ROUND(I161*H161,2)</f>
        <v>0</v>
      </c>
      <c r="BL161" s="15" t="s">
        <v>159</v>
      </c>
      <c r="BM161" s="206" t="s">
        <v>210</v>
      </c>
    </row>
    <row r="162" s="2" customFormat="1">
      <c r="A162" s="36"/>
      <c r="B162" s="37"/>
      <c r="C162" s="38"/>
      <c r="D162" s="208" t="s">
        <v>118</v>
      </c>
      <c r="E162" s="38"/>
      <c r="F162" s="209" t="s">
        <v>209</v>
      </c>
      <c r="G162" s="38"/>
      <c r="H162" s="38"/>
      <c r="I162" s="210"/>
      <c r="J162" s="38"/>
      <c r="K162" s="38"/>
      <c r="L162" s="42"/>
      <c r="M162" s="211"/>
      <c r="N162" s="212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118</v>
      </c>
      <c r="AU162" s="15" t="s">
        <v>81</v>
      </c>
    </row>
    <row r="163" s="2" customFormat="1" ht="49.05" customHeight="1">
      <c r="A163" s="36"/>
      <c r="B163" s="37"/>
      <c r="C163" s="194" t="s">
        <v>211</v>
      </c>
      <c r="D163" s="194" t="s">
        <v>109</v>
      </c>
      <c r="E163" s="195" t="s">
        <v>212</v>
      </c>
      <c r="F163" s="196" t="s">
        <v>213</v>
      </c>
      <c r="G163" s="197" t="s">
        <v>112</v>
      </c>
      <c r="H163" s="198">
        <v>14</v>
      </c>
      <c r="I163" s="199"/>
      <c r="J163" s="200">
        <f>ROUND(I163*H163,2)</f>
        <v>0</v>
      </c>
      <c r="K163" s="196" t="s">
        <v>113</v>
      </c>
      <c r="L163" s="201"/>
      <c r="M163" s="202" t="s">
        <v>1</v>
      </c>
      <c r="N163" s="203" t="s">
        <v>38</v>
      </c>
      <c r="O163" s="89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6" t="s">
        <v>159</v>
      </c>
      <c r="AT163" s="206" t="s">
        <v>109</v>
      </c>
      <c r="AU163" s="206" t="s">
        <v>81</v>
      </c>
      <c r="AY163" s="15" t="s">
        <v>115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5" t="s">
        <v>81</v>
      </c>
      <c r="BK163" s="207">
        <f>ROUND(I163*H163,2)</f>
        <v>0</v>
      </c>
      <c r="BL163" s="15" t="s">
        <v>159</v>
      </c>
      <c r="BM163" s="206" t="s">
        <v>214</v>
      </c>
    </row>
    <row r="164" s="2" customFormat="1">
      <c r="A164" s="36"/>
      <c r="B164" s="37"/>
      <c r="C164" s="38"/>
      <c r="D164" s="208" t="s">
        <v>118</v>
      </c>
      <c r="E164" s="38"/>
      <c r="F164" s="209" t="s">
        <v>213</v>
      </c>
      <c r="G164" s="38"/>
      <c r="H164" s="38"/>
      <c r="I164" s="210"/>
      <c r="J164" s="38"/>
      <c r="K164" s="38"/>
      <c r="L164" s="42"/>
      <c r="M164" s="211"/>
      <c r="N164" s="212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118</v>
      </c>
      <c r="AU164" s="15" t="s">
        <v>81</v>
      </c>
    </row>
    <row r="165" s="2" customFormat="1" ht="24.15" customHeight="1">
      <c r="A165" s="36"/>
      <c r="B165" s="37"/>
      <c r="C165" s="194" t="s">
        <v>215</v>
      </c>
      <c r="D165" s="194" t="s">
        <v>109</v>
      </c>
      <c r="E165" s="195" t="s">
        <v>216</v>
      </c>
      <c r="F165" s="196" t="s">
        <v>217</v>
      </c>
      <c r="G165" s="197" t="s">
        <v>112</v>
      </c>
      <c r="H165" s="198">
        <v>2</v>
      </c>
      <c r="I165" s="199"/>
      <c r="J165" s="200">
        <f>ROUND(I165*H165,2)</f>
        <v>0</v>
      </c>
      <c r="K165" s="196" t="s">
        <v>1</v>
      </c>
      <c r="L165" s="201"/>
      <c r="M165" s="202" t="s">
        <v>1</v>
      </c>
      <c r="N165" s="203" t="s">
        <v>38</v>
      </c>
      <c r="O165" s="89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6" t="s">
        <v>159</v>
      </c>
      <c r="AT165" s="206" t="s">
        <v>109</v>
      </c>
      <c r="AU165" s="206" t="s">
        <v>81</v>
      </c>
      <c r="AY165" s="15" t="s">
        <v>115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5" t="s">
        <v>81</v>
      </c>
      <c r="BK165" s="207">
        <f>ROUND(I165*H165,2)</f>
        <v>0</v>
      </c>
      <c r="BL165" s="15" t="s">
        <v>159</v>
      </c>
      <c r="BM165" s="206" t="s">
        <v>218</v>
      </c>
    </row>
    <row r="166" s="2" customFormat="1">
      <c r="A166" s="36"/>
      <c r="B166" s="37"/>
      <c r="C166" s="38"/>
      <c r="D166" s="208" t="s">
        <v>118</v>
      </c>
      <c r="E166" s="38"/>
      <c r="F166" s="209" t="s">
        <v>219</v>
      </c>
      <c r="G166" s="38"/>
      <c r="H166" s="38"/>
      <c r="I166" s="210"/>
      <c r="J166" s="38"/>
      <c r="K166" s="38"/>
      <c r="L166" s="42"/>
      <c r="M166" s="211"/>
      <c r="N166" s="212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118</v>
      </c>
      <c r="AU166" s="15" t="s">
        <v>81</v>
      </c>
    </row>
    <row r="167" s="2" customFormat="1">
      <c r="A167" s="36"/>
      <c r="B167" s="37"/>
      <c r="C167" s="38"/>
      <c r="D167" s="208" t="s">
        <v>176</v>
      </c>
      <c r="E167" s="38"/>
      <c r="F167" s="236" t="s">
        <v>220</v>
      </c>
      <c r="G167" s="38"/>
      <c r="H167" s="38"/>
      <c r="I167" s="210"/>
      <c r="J167" s="38"/>
      <c r="K167" s="38"/>
      <c r="L167" s="42"/>
      <c r="M167" s="211"/>
      <c r="N167" s="212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176</v>
      </c>
      <c r="AU167" s="15" t="s">
        <v>81</v>
      </c>
    </row>
    <row r="168" s="2" customFormat="1" ht="16.5" customHeight="1">
      <c r="A168" s="36"/>
      <c r="B168" s="37"/>
      <c r="C168" s="227" t="s">
        <v>221</v>
      </c>
      <c r="D168" s="227" t="s">
        <v>155</v>
      </c>
      <c r="E168" s="228" t="s">
        <v>222</v>
      </c>
      <c r="F168" s="229" t="s">
        <v>223</v>
      </c>
      <c r="G168" s="230" t="s">
        <v>112</v>
      </c>
      <c r="H168" s="231">
        <v>124</v>
      </c>
      <c r="I168" s="232"/>
      <c r="J168" s="233">
        <f>ROUND(I168*H168,2)</f>
        <v>0</v>
      </c>
      <c r="K168" s="229" t="s">
        <v>113</v>
      </c>
      <c r="L168" s="42"/>
      <c r="M168" s="234" t="s">
        <v>1</v>
      </c>
      <c r="N168" s="235" t="s">
        <v>38</v>
      </c>
      <c r="O168" s="89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6" t="s">
        <v>159</v>
      </c>
      <c r="AT168" s="206" t="s">
        <v>155</v>
      </c>
      <c r="AU168" s="206" t="s">
        <v>81</v>
      </c>
      <c r="AY168" s="15" t="s">
        <v>115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5" t="s">
        <v>81</v>
      </c>
      <c r="BK168" s="207">
        <f>ROUND(I168*H168,2)</f>
        <v>0</v>
      </c>
      <c r="BL168" s="15" t="s">
        <v>159</v>
      </c>
      <c r="BM168" s="206" t="s">
        <v>224</v>
      </c>
    </row>
    <row r="169" s="2" customFormat="1">
      <c r="A169" s="36"/>
      <c r="B169" s="37"/>
      <c r="C169" s="38"/>
      <c r="D169" s="208" t="s">
        <v>118</v>
      </c>
      <c r="E169" s="38"/>
      <c r="F169" s="209" t="s">
        <v>223</v>
      </c>
      <c r="G169" s="38"/>
      <c r="H169" s="38"/>
      <c r="I169" s="210"/>
      <c r="J169" s="38"/>
      <c r="K169" s="38"/>
      <c r="L169" s="42"/>
      <c r="M169" s="211"/>
      <c r="N169" s="212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118</v>
      </c>
      <c r="AU169" s="15" t="s">
        <v>81</v>
      </c>
    </row>
    <row r="170" s="2" customFormat="1" ht="24.15" customHeight="1">
      <c r="A170" s="36"/>
      <c r="B170" s="37"/>
      <c r="C170" s="227" t="s">
        <v>8</v>
      </c>
      <c r="D170" s="227" t="s">
        <v>155</v>
      </c>
      <c r="E170" s="228" t="s">
        <v>225</v>
      </c>
      <c r="F170" s="229" t="s">
        <v>226</v>
      </c>
      <c r="G170" s="230" t="s">
        <v>112</v>
      </c>
      <c r="H170" s="231">
        <v>24</v>
      </c>
      <c r="I170" s="232"/>
      <c r="J170" s="233">
        <f>ROUND(I170*H170,2)</f>
        <v>0</v>
      </c>
      <c r="K170" s="229" t="s">
        <v>113</v>
      </c>
      <c r="L170" s="42"/>
      <c r="M170" s="234" t="s">
        <v>1</v>
      </c>
      <c r="N170" s="235" t="s">
        <v>38</v>
      </c>
      <c r="O170" s="89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6" t="s">
        <v>159</v>
      </c>
      <c r="AT170" s="206" t="s">
        <v>155</v>
      </c>
      <c r="AU170" s="206" t="s">
        <v>81</v>
      </c>
      <c r="AY170" s="15" t="s">
        <v>115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5" t="s">
        <v>81</v>
      </c>
      <c r="BK170" s="207">
        <f>ROUND(I170*H170,2)</f>
        <v>0</v>
      </c>
      <c r="BL170" s="15" t="s">
        <v>159</v>
      </c>
      <c r="BM170" s="206" t="s">
        <v>227</v>
      </c>
    </row>
    <row r="171" s="2" customFormat="1">
      <c r="A171" s="36"/>
      <c r="B171" s="37"/>
      <c r="C171" s="38"/>
      <c r="D171" s="208" t="s">
        <v>118</v>
      </c>
      <c r="E171" s="38"/>
      <c r="F171" s="209" t="s">
        <v>226</v>
      </c>
      <c r="G171" s="38"/>
      <c r="H171" s="38"/>
      <c r="I171" s="210"/>
      <c r="J171" s="38"/>
      <c r="K171" s="38"/>
      <c r="L171" s="42"/>
      <c r="M171" s="211"/>
      <c r="N171" s="212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118</v>
      </c>
      <c r="AU171" s="15" t="s">
        <v>81</v>
      </c>
    </row>
    <row r="172" s="2" customFormat="1" ht="24.15" customHeight="1">
      <c r="A172" s="36"/>
      <c r="B172" s="37"/>
      <c r="C172" s="227" t="s">
        <v>228</v>
      </c>
      <c r="D172" s="227" t="s">
        <v>155</v>
      </c>
      <c r="E172" s="228" t="s">
        <v>229</v>
      </c>
      <c r="F172" s="229" t="s">
        <v>230</v>
      </c>
      <c r="G172" s="230" t="s">
        <v>112</v>
      </c>
      <c r="H172" s="231">
        <v>100</v>
      </c>
      <c r="I172" s="232"/>
      <c r="J172" s="233">
        <f>ROUND(I172*H172,2)</f>
        <v>0</v>
      </c>
      <c r="K172" s="229" t="s">
        <v>113</v>
      </c>
      <c r="L172" s="42"/>
      <c r="M172" s="234" t="s">
        <v>1</v>
      </c>
      <c r="N172" s="235" t="s">
        <v>38</v>
      </c>
      <c r="O172" s="89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6" t="s">
        <v>159</v>
      </c>
      <c r="AT172" s="206" t="s">
        <v>155</v>
      </c>
      <c r="AU172" s="206" t="s">
        <v>81</v>
      </c>
      <c r="AY172" s="15" t="s">
        <v>115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5" t="s">
        <v>81</v>
      </c>
      <c r="BK172" s="207">
        <f>ROUND(I172*H172,2)</f>
        <v>0</v>
      </c>
      <c r="BL172" s="15" t="s">
        <v>159</v>
      </c>
      <c r="BM172" s="206" t="s">
        <v>231</v>
      </c>
    </row>
    <row r="173" s="2" customFormat="1">
      <c r="A173" s="36"/>
      <c r="B173" s="37"/>
      <c r="C173" s="38"/>
      <c r="D173" s="208" t="s">
        <v>118</v>
      </c>
      <c r="E173" s="38"/>
      <c r="F173" s="209" t="s">
        <v>230</v>
      </c>
      <c r="G173" s="38"/>
      <c r="H173" s="38"/>
      <c r="I173" s="210"/>
      <c r="J173" s="38"/>
      <c r="K173" s="38"/>
      <c r="L173" s="42"/>
      <c r="M173" s="211"/>
      <c r="N173" s="212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118</v>
      </c>
      <c r="AU173" s="15" t="s">
        <v>81</v>
      </c>
    </row>
    <row r="174" s="2" customFormat="1" ht="24.15" customHeight="1">
      <c r="A174" s="36"/>
      <c r="B174" s="37"/>
      <c r="C174" s="227" t="s">
        <v>232</v>
      </c>
      <c r="D174" s="227" t="s">
        <v>155</v>
      </c>
      <c r="E174" s="228" t="s">
        <v>233</v>
      </c>
      <c r="F174" s="229" t="s">
        <v>234</v>
      </c>
      <c r="G174" s="230" t="s">
        <v>112</v>
      </c>
      <c r="H174" s="231">
        <v>12</v>
      </c>
      <c r="I174" s="232"/>
      <c r="J174" s="233">
        <f>ROUND(I174*H174,2)</f>
        <v>0</v>
      </c>
      <c r="K174" s="229" t="s">
        <v>113</v>
      </c>
      <c r="L174" s="42"/>
      <c r="M174" s="234" t="s">
        <v>1</v>
      </c>
      <c r="N174" s="235" t="s">
        <v>38</v>
      </c>
      <c r="O174" s="89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6" t="s">
        <v>159</v>
      </c>
      <c r="AT174" s="206" t="s">
        <v>155</v>
      </c>
      <c r="AU174" s="206" t="s">
        <v>81</v>
      </c>
      <c r="AY174" s="15" t="s">
        <v>115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5" t="s">
        <v>81</v>
      </c>
      <c r="BK174" s="207">
        <f>ROUND(I174*H174,2)</f>
        <v>0</v>
      </c>
      <c r="BL174" s="15" t="s">
        <v>159</v>
      </c>
      <c r="BM174" s="206" t="s">
        <v>235</v>
      </c>
    </row>
    <row r="175" s="2" customFormat="1">
      <c r="A175" s="36"/>
      <c r="B175" s="37"/>
      <c r="C175" s="38"/>
      <c r="D175" s="208" t="s">
        <v>118</v>
      </c>
      <c r="E175" s="38"/>
      <c r="F175" s="209" t="s">
        <v>234</v>
      </c>
      <c r="G175" s="38"/>
      <c r="H175" s="38"/>
      <c r="I175" s="210"/>
      <c r="J175" s="38"/>
      <c r="K175" s="38"/>
      <c r="L175" s="42"/>
      <c r="M175" s="211"/>
      <c r="N175" s="212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118</v>
      </c>
      <c r="AU175" s="15" t="s">
        <v>81</v>
      </c>
    </row>
    <row r="176" s="2" customFormat="1" ht="24.15" customHeight="1">
      <c r="A176" s="36"/>
      <c r="B176" s="37"/>
      <c r="C176" s="227" t="s">
        <v>236</v>
      </c>
      <c r="D176" s="227" t="s">
        <v>155</v>
      </c>
      <c r="E176" s="228" t="s">
        <v>237</v>
      </c>
      <c r="F176" s="229" t="s">
        <v>238</v>
      </c>
      <c r="G176" s="230" t="s">
        <v>112</v>
      </c>
      <c r="H176" s="231">
        <v>227</v>
      </c>
      <c r="I176" s="232"/>
      <c r="J176" s="233">
        <f>ROUND(I176*H176,2)</f>
        <v>0</v>
      </c>
      <c r="K176" s="229" t="s">
        <v>113</v>
      </c>
      <c r="L176" s="42"/>
      <c r="M176" s="234" t="s">
        <v>1</v>
      </c>
      <c r="N176" s="235" t="s">
        <v>38</v>
      </c>
      <c r="O176" s="89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6" t="s">
        <v>159</v>
      </c>
      <c r="AT176" s="206" t="s">
        <v>155</v>
      </c>
      <c r="AU176" s="206" t="s">
        <v>81</v>
      </c>
      <c r="AY176" s="15" t="s">
        <v>115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5" t="s">
        <v>81</v>
      </c>
      <c r="BK176" s="207">
        <f>ROUND(I176*H176,2)</f>
        <v>0</v>
      </c>
      <c r="BL176" s="15" t="s">
        <v>159</v>
      </c>
      <c r="BM176" s="206" t="s">
        <v>239</v>
      </c>
    </row>
    <row r="177" s="2" customFormat="1">
      <c r="A177" s="36"/>
      <c r="B177" s="37"/>
      <c r="C177" s="38"/>
      <c r="D177" s="208" t="s">
        <v>118</v>
      </c>
      <c r="E177" s="38"/>
      <c r="F177" s="209" t="s">
        <v>238</v>
      </c>
      <c r="G177" s="38"/>
      <c r="H177" s="38"/>
      <c r="I177" s="210"/>
      <c r="J177" s="38"/>
      <c r="K177" s="38"/>
      <c r="L177" s="42"/>
      <c r="M177" s="211"/>
      <c r="N177" s="212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118</v>
      </c>
      <c r="AU177" s="15" t="s">
        <v>81</v>
      </c>
    </row>
    <row r="178" s="2" customFormat="1" ht="24.15" customHeight="1">
      <c r="A178" s="36"/>
      <c r="B178" s="37"/>
      <c r="C178" s="227" t="s">
        <v>240</v>
      </c>
      <c r="D178" s="227" t="s">
        <v>155</v>
      </c>
      <c r="E178" s="228" t="s">
        <v>241</v>
      </c>
      <c r="F178" s="229" t="s">
        <v>242</v>
      </c>
      <c r="G178" s="230" t="s">
        <v>112</v>
      </c>
      <c r="H178" s="231">
        <v>6</v>
      </c>
      <c r="I178" s="232"/>
      <c r="J178" s="233">
        <f>ROUND(I178*H178,2)</f>
        <v>0</v>
      </c>
      <c r="K178" s="229" t="s">
        <v>113</v>
      </c>
      <c r="L178" s="42"/>
      <c r="M178" s="234" t="s">
        <v>1</v>
      </c>
      <c r="N178" s="235" t="s">
        <v>38</v>
      </c>
      <c r="O178" s="89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6" t="s">
        <v>159</v>
      </c>
      <c r="AT178" s="206" t="s">
        <v>155</v>
      </c>
      <c r="AU178" s="206" t="s">
        <v>81</v>
      </c>
      <c r="AY178" s="15" t="s">
        <v>115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5" t="s">
        <v>81</v>
      </c>
      <c r="BK178" s="207">
        <f>ROUND(I178*H178,2)</f>
        <v>0</v>
      </c>
      <c r="BL178" s="15" t="s">
        <v>159</v>
      </c>
      <c r="BM178" s="206" t="s">
        <v>243</v>
      </c>
    </row>
    <row r="179" s="2" customFormat="1">
      <c r="A179" s="36"/>
      <c r="B179" s="37"/>
      <c r="C179" s="38"/>
      <c r="D179" s="208" t="s">
        <v>118</v>
      </c>
      <c r="E179" s="38"/>
      <c r="F179" s="209" t="s">
        <v>242</v>
      </c>
      <c r="G179" s="38"/>
      <c r="H179" s="38"/>
      <c r="I179" s="210"/>
      <c r="J179" s="38"/>
      <c r="K179" s="38"/>
      <c r="L179" s="42"/>
      <c r="M179" s="211"/>
      <c r="N179" s="212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118</v>
      </c>
      <c r="AU179" s="15" t="s">
        <v>81</v>
      </c>
    </row>
    <row r="180" s="2" customFormat="1" ht="24.15" customHeight="1">
      <c r="A180" s="36"/>
      <c r="B180" s="37"/>
      <c r="C180" s="227" t="s">
        <v>244</v>
      </c>
      <c r="D180" s="227" t="s">
        <v>155</v>
      </c>
      <c r="E180" s="228" t="s">
        <v>245</v>
      </c>
      <c r="F180" s="229" t="s">
        <v>246</v>
      </c>
      <c r="G180" s="230" t="s">
        <v>112</v>
      </c>
      <c r="H180" s="231">
        <v>14</v>
      </c>
      <c r="I180" s="232"/>
      <c r="J180" s="233">
        <f>ROUND(I180*H180,2)</f>
        <v>0</v>
      </c>
      <c r="K180" s="229" t="s">
        <v>113</v>
      </c>
      <c r="L180" s="42"/>
      <c r="M180" s="234" t="s">
        <v>1</v>
      </c>
      <c r="N180" s="235" t="s">
        <v>38</v>
      </c>
      <c r="O180" s="89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6" t="s">
        <v>159</v>
      </c>
      <c r="AT180" s="206" t="s">
        <v>155</v>
      </c>
      <c r="AU180" s="206" t="s">
        <v>81</v>
      </c>
      <c r="AY180" s="15" t="s">
        <v>115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5" t="s">
        <v>81</v>
      </c>
      <c r="BK180" s="207">
        <f>ROUND(I180*H180,2)</f>
        <v>0</v>
      </c>
      <c r="BL180" s="15" t="s">
        <v>159</v>
      </c>
      <c r="BM180" s="206" t="s">
        <v>247</v>
      </c>
    </row>
    <row r="181" s="2" customFormat="1">
      <c r="A181" s="36"/>
      <c r="B181" s="37"/>
      <c r="C181" s="38"/>
      <c r="D181" s="208" t="s">
        <v>118</v>
      </c>
      <c r="E181" s="38"/>
      <c r="F181" s="209" t="s">
        <v>248</v>
      </c>
      <c r="G181" s="38"/>
      <c r="H181" s="38"/>
      <c r="I181" s="210"/>
      <c r="J181" s="38"/>
      <c r="K181" s="38"/>
      <c r="L181" s="42"/>
      <c r="M181" s="211"/>
      <c r="N181" s="212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118</v>
      </c>
      <c r="AU181" s="15" t="s">
        <v>81</v>
      </c>
    </row>
    <row r="182" s="2" customFormat="1" ht="24.15" customHeight="1">
      <c r="A182" s="36"/>
      <c r="B182" s="37"/>
      <c r="C182" s="227" t="s">
        <v>249</v>
      </c>
      <c r="D182" s="227" t="s">
        <v>155</v>
      </c>
      <c r="E182" s="228" t="s">
        <v>250</v>
      </c>
      <c r="F182" s="229" t="s">
        <v>251</v>
      </c>
      <c r="G182" s="230" t="s">
        <v>112</v>
      </c>
      <c r="H182" s="231">
        <v>5</v>
      </c>
      <c r="I182" s="232"/>
      <c r="J182" s="233">
        <f>ROUND(I182*H182,2)</f>
        <v>0</v>
      </c>
      <c r="K182" s="229" t="s">
        <v>113</v>
      </c>
      <c r="L182" s="42"/>
      <c r="M182" s="234" t="s">
        <v>1</v>
      </c>
      <c r="N182" s="235" t="s">
        <v>38</v>
      </c>
      <c r="O182" s="89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6" t="s">
        <v>159</v>
      </c>
      <c r="AT182" s="206" t="s">
        <v>155</v>
      </c>
      <c r="AU182" s="206" t="s">
        <v>81</v>
      </c>
      <c r="AY182" s="15" t="s">
        <v>115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5" t="s">
        <v>81</v>
      </c>
      <c r="BK182" s="207">
        <f>ROUND(I182*H182,2)</f>
        <v>0</v>
      </c>
      <c r="BL182" s="15" t="s">
        <v>159</v>
      </c>
      <c r="BM182" s="206" t="s">
        <v>252</v>
      </c>
    </row>
    <row r="183" s="2" customFormat="1">
      <c r="A183" s="36"/>
      <c r="B183" s="37"/>
      <c r="C183" s="38"/>
      <c r="D183" s="208" t="s">
        <v>118</v>
      </c>
      <c r="E183" s="38"/>
      <c r="F183" s="209" t="s">
        <v>253</v>
      </c>
      <c r="G183" s="38"/>
      <c r="H183" s="38"/>
      <c r="I183" s="210"/>
      <c r="J183" s="38"/>
      <c r="K183" s="38"/>
      <c r="L183" s="42"/>
      <c r="M183" s="211"/>
      <c r="N183" s="212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118</v>
      </c>
      <c r="AU183" s="15" t="s">
        <v>81</v>
      </c>
    </row>
    <row r="184" s="2" customFormat="1" ht="24.15" customHeight="1">
      <c r="A184" s="36"/>
      <c r="B184" s="37"/>
      <c r="C184" s="227" t="s">
        <v>254</v>
      </c>
      <c r="D184" s="227" t="s">
        <v>155</v>
      </c>
      <c r="E184" s="228" t="s">
        <v>255</v>
      </c>
      <c r="F184" s="229" t="s">
        <v>256</v>
      </c>
      <c r="G184" s="230" t="s">
        <v>112</v>
      </c>
      <c r="H184" s="231">
        <v>1</v>
      </c>
      <c r="I184" s="232"/>
      <c r="J184" s="233">
        <f>ROUND(I184*H184,2)</f>
        <v>0</v>
      </c>
      <c r="K184" s="229" t="s">
        <v>113</v>
      </c>
      <c r="L184" s="42"/>
      <c r="M184" s="234" t="s">
        <v>1</v>
      </c>
      <c r="N184" s="235" t="s">
        <v>38</v>
      </c>
      <c r="O184" s="89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6" t="s">
        <v>159</v>
      </c>
      <c r="AT184" s="206" t="s">
        <v>155</v>
      </c>
      <c r="AU184" s="206" t="s">
        <v>81</v>
      </c>
      <c r="AY184" s="15" t="s">
        <v>115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5" t="s">
        <v>81</v>
      </c>
      <c r="BK184" s="207">
        <f>ROUND(I184*H184,2)</f>
        <v>0</v>
      </c>
      <c r="BL184" s="15" t="s">
        <v>159</v>
      </c>
      <c r="BM184" s="206" t="s">
        <v>257</v>
      </c>
    </row>
    <row r="185" s="2" customFormat="1">
      <c r="A185" s="36"/>
      <c r="B185" s="37"/>
      <c r="C185" s="38"/>
      <c r="D185" s="208" t="s">
        <v>118</v>
      </c>
      <c r="E185" s="38"/>
      <c r="F185" s="209" t="s">
        <v>256</v>
      </c>
      <c r="G185" s="38"/>
      <c r="H185" s="38"/>
      <c r="I185" s="210"/>
      <c r="J185" s="38"/>
      <c r="K185" s="38"/>
      <c r="L185" s="42"/>
      <c r="M185" s="211"/>
      <c r="N185" s="212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118</v>
      </c>
      <c r="AU185" s="15" t="s">
        <v>81</v>
      </c>
    </row>
    <row r="186" s="2" customFormat="1" ht="24.15" customHeight="1">
      <c r="A186" s="36"/>
      <c r="B186" s="37"/>
      <c r="C186" s="227" t="s">
        <v>258</v>
      </c>
      <c r="D186" s="227" t="s">
        <v>155</v>
      </c>
      <c r="E186" s="228" t="s">
        <v>259</v>
      </c>
      <c r="F186" s="229" t="s">
        <v>260</v>
      </c>
      <c r="G186" s="230" t="s">
        <v>112</v>
      </c>
      <c r="H186" s="231">
        <v>9</v>
      </c>
      <c r="I186" s="232"/>
      <c r="J186" s="233">
        <f>ROUND(I186*H186,2)</f>
        <v>0</v>
      </c>
      <c r="K186" s="229" t="s">
        <v>113</v>
      </c>
      <c r="L186" s="42"/>
      <c r="M186" s="234" t="s">
        <v>1</v>
      </c>
      <c r="N186" s="235" t="s">
        <v>38</v>
      </c>
      <c r="O186" s="89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6" t="s">
        <v>159</v>
      </c>
      <c r="AT186" s="206" t="s">
        <v>155</v>
      </c>
      <c r="AU186" s="206" t="s">
        <v>81</v>
      </c>
      <c r="AY186" s="15" t="s">
        <v>115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5" t="s">
        <v>81</v>
      </c>
      <c r="BK186" s="207">
        <f>ROUND(I186*H186,2)</f>
        <v>0</v>
      </c>
      <c r="BL186" s="15" t="s">
        <v>159</v>
      </c>
      <c r="BM186" s="206" t="s">
        <v>261</v>
      </c>
    </row>
    <row r="187" s="2" customFormat="1">
      <c r="A187" s="36"/>
      <c r="B187" s="37"/>
      <c r="C187" s="38"/>
      <c r="D187" s="208" t="s">
        <v>118</v>
      </c>
      <c r="E187" s="38"/>
      <c r="F187" s="209" t="s">
        <v>260</v>
      </c>
      <c r="G187" s="38"/>
      <c r="H187" s="38"/>
      <c r="I187" s="210"/>
      <c r="J187" s="38"/>
      <c r="K187" s="38"/>
      <c r="L187" s="42"/>
      <c r="M187" s="211"/>
      <c r="N187" s="212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118</v>
      </c>
      <c r="AU187" s="15" t="s">
        <v>81</v>
      </c>
    </row>
    <row r="188" s="2" customFormat="1" ht="24.15" customHeight="1">
      <c r="A188" s="36"/>
      <c r="B188" s="37"/>
      <c r="C188" s="227" t="s">
        <v>262</v>
      </c>
      <c r="D188" s="227" t="s">
        <v>155</v>
      </c>
      <c r="E188" s="228" t="s">
        <v>263</v>
      </c>
      <c r="F188" s="229" t="s">
        <v>264</v>
      </c>
      <c r="G188" s="230" t="s">
        <v>112</v>
      </c>
      <c r="H188" s="231">
        <v>4</v>
      </c>
      <c r="I188" s="232"/>
      <c r="J188" s="233">
        <f>ROUND(I188*H188,2)</f>
        <v>0</v>
      </c>
      <c r="K188" s="229" t="s">
        <v>113</v>
      </c>
      <c r="L188" s="42"/>
      <c r="M188" s="234" t="s">
        <v>1</v>
      </c>
      <c r="N188" s="235" t="s">
        <v>38</v>
      </c>
      <c r="O188" s="89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6" t="s">
        <v>159</v>
      </c>
      <c r="AT188" s="206" t="s">
        <v>155</v>
      </c>
      <c r="AU188" s="206" t="s">
        <v>81</v>
      </c>
      <c r="AY188" s="15" t="s">
        <v>115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5" t="s">
        <v>81</v>
      </c>
      <c r="BK188" s="207">
        <f>ROUND(I188*H188,2)</f>
        <v>0</v>
      </c>
      <c r="BL188" s="15" t="s">
        <v>159</v>
      </c>
      <c r="BM188" s="206" t="s">
        <v>265</v>
      </c>
    </row>
    <row r="189" s="2" customFormat="1">
      <c r="A189" s="36"/>
      <c r="B189" s="37"/>
      <c r="C189" s="38"/>
      <c r="D189" s="208" t="s">
        <v>118</v>
      </c>
      <c r="E189" s="38"/>
      <c r="F189" s="209" t="s">
        <v>264</v>
      </c>
      <c r="G189" s="38"/>
      <c r="H189" s="38"/>
      <c r="I189" s="210"/>
      <c r="J189" s="38"/>
      <c r="K189" s="38"/>
      <c r="L189" s="42"/>
      <c r="M189" s="211"/>
      <c r="N189" s="212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118</v>
      </c>
      <c r="AU189" s="15" t="s">
        <v>81</v>
      </c>
    </row>
    <row r="190" s="2" customFormat="1" ht="24.15" customHeight="1">
      <c r="A190" s="36"/>
      <c r="B190" s="37"/>
      <c r="C190" s="227" t="s">
        <v>266</v>
      </c>
      <c r="D190" s="227" t="s">
        <v>155</v>
      </c>
      <c r="E190" s="228" t="s">
        <v>267</v>
      </c>
      <c r="F190" s="229" t="s">
        <v>268</v>
      </c>
      <c r="G190" s="230" t="s">
        <v>112</v>
      </c>
      <c r="H190" s="231">
        <v>3</v>
      </c>
      <c r="I190" s="232"/>
      <c r="J190" s="233">
        <f>ROUND(I190*H190,2)</f>
        <v>0</v>
      </c>
      <c r="K190" s="229" t="s">
        <v>113</v>
      </c>
      <c r="L190" s="42"/>
      <c r="M190" s="234" t="s">
        <v>1</v>
      </c>
      <c r="N190" s="235" t="s">
        <v>38</v>
      </c>
      <c r="O190" s="89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6" t="s">
        <v>159</v>
      </c>
      <c r="AT190" s="206" t="s">
        <v>155</v>
      </c>
      <c r="AU190" s="206" t="s">
        <v>81</v>
      </c>
      <c r="AY190" s="15" t="s">
        <v>115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5" t="s">
        <v>81</v>
      </c>
      <c r="BK190" s="207">
        <f>ROUND(I190*H190,2)</f>
        <v>0</v>
      </c>
      <c r="BL190" s="15" t="s">
        <v>159</v>
      </c>
      <c r="BM190" s="206" t="s">
        <v>269</v>
      </c>
    </row>
    <row r="191" s="2" customFormat="1">
      <c r="A191" s="36"/>
      <c r="B191" s="37"/>
      <c r="C191" s="38"/>
      <c r="D191" s="208" t="s">
        <v>118</v>
      </c>
      <c r="E191" s="38"/>
      <c r="F191" s="209" t="s">
        <v>268</v>
      </c>
      <c r="G191" s="38"/>
      <c r="H191" s="38"/>
      <c r="I191" s="210"/>
      <c r="J191" s="38"/>
      <c r="K191" s="38"/>
      <c r="L191" s="42"/>
      <c r="M191" s="211"/>
      <c r="N191" s="212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118</v>
      </c>
      <c r="AU191" s="15" t="s">
        <v>81</v>
      </c>
    </row>
    <row r="192" s="2" customFormat="1" ht="24.15" customHeight="1">
      <c r="A192" s="36"/>
      <c r="B192" s="37"/>
      <c r="C192" s="227" t="s">
        <v>270</v>
      </c>
      <c r="D192" s="227" t="s">
        <v>155</v>
      </c>
      <c r="E192" s="228" t="s">
        <v>271</v>
      </c>
      <c r="F192" s="229" t="s">
        <v>272</v>
      </c>
      <c r="G192" s="230" t="s">
        <v>112</v>
      </c>
      <c r="H192" s="231">
        <v>28</v>
      </c>
      <c r="I192" s="232"/>
      <c r="J192" s="233">
        <f>ROUND(I192*H192,2)</f>
        <v>0</v>
      </c>
      <c r="K192" s="229" t="s">
        <v>113</v>
      </c>
      <c r="L192" s="42"/>
      <c r="M192" s="234" t="s">
        <v>1</v>
      </c>
      <c r="N192" s="235" t="s">
        <v>38</v>
      </c>
      <c r="O192" s="89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6" t="s">
        <v>159</v>
      </c>
      <c r="AT192" s="206" t="s">
        <v>155</v>
      </c>
      <c r="AU192" s="206" t="s">
        <v>81</v>
      </c>
      <c r="AY192" s="15" t="s">
        <v>115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5" t="s">
        <v>81</v>
      </c>
      <c r="BK192" s="207">
        <f>ROUND(I192*H192,2)</f>
        <v>0</v>
      </c>
      <c r="BL192" s="15" t="s">
        <v>159</v>
      </c>
      <c r="BM192" s="206" t="s">
        <v>273</v>
      </c>
    </row>
    <row r="193" s="2" customFormat="1">
      <c r="A193" s="36"/>
      <c r="B193" s="37"/>
      <c r="C193" s="38"/>
      <c r="D193" s="208" t="s">
        <v>118</v>
      </c>
      <c r="E193" s="38"/>
      <c r="F193" s="209" t="s">
        <v>274</v>
      </c>
      <c r="G193" s="38"/>
      <c r="H193" s="38"/>
      <c r="I193" s="210"/>
      <c r="J193" s="38"/>
      <c r="K193" s="38"/>
      <c r="L193" s="42"/>
      <c r="M193" s="211"/>
      <c r="N193" s="212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118</v>
      </c>
      <c r="AU193" s="15" t="s">
        <v>81</v>
      </c>
    </row>
    <row r="194" s="2" customFormat="1">
      <c r="A194" s="36"/>
      <c r="B194" s="37"/>
      <c r="C194" s="38"/>
      <c r="D194" s="208" t="s">
        <v>176</v>
      </c>
      <c r="E194" s="38"/>
      <c r="F194" s="236" t="s">
        <v>275</v>
      </c>
      <c r="G194" s="38"/>
      <c r="H194" s="38"/>
      <c r="I194" s="210"/>
      <c r="J194" s="38"/>
      <c r="K194" s="38"/>
      <c r="L194" s="42"/>
      <c r="M194" s="211"/>
      <c r="N194" s="212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176</v>
      </c>
      <c r="AU194" s="15" t="s">
        <v>81</v>
      </c>
    </row>
    <row r="195" s="2" customFormat="1" ht="44.25" customHeight="1">
      <c r="A195" s="36"/>
      <c r="B195" s="37"/>
      <c r="C195" s="227" t="s">
        <v>276</v>
      </c>
      <c r="D195" s="227" t="s">
        <v>155</v>
      </c>
      <c r="E195" s="228" t="s">
        <v>277</v>
      </c>
      <c r="F195" s="229" t="s">
        <v>278</v>
      </c>
      <c r="G195" s="230" t="s">
        <v>112</v>
      </c>
      <c r="H195" s="231">
        <v>25</v>
      </c>
      <c r="I195" s="232"/>
      <c r="J195" s="233">
        <f>ROUND(I195*H195,2)</f>
        <v>0</v>
      </c>
      <c r="K195" s="229" t="s">
        <v>113</v>
      </c>
      <c r="L195" s="42"/>
      <c r="M195" s="234" t="s">
        <v>1</v>
      </c>
      <c r="N195" s="235" t="s">
        <v>38</v>
      </c>
      <c r="O195" s="89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6" t="s">
        <v>159</v>
      </c>
      <c r="AT195" s="206" t="s">
        <v>155</v>
      </c>
      <c r="AU195" s="206" t="s">
        <v>81</v>
      </c>
      <c r="AY195" s="15" t="s">
        <v>115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5" t="s">
        <v>81</v>
      </c>
      <c r="BK195" s="207">
        <f>ROUND(I195*H195,2)</f>
        <v>0</v>
      </c>
      <c r="BL195" s="15" t="s">
        <v>159</v>
      </c>
      <c r="BM195" s="206" t="s">
        <v>279</v>
      </c>
    </row>
    <row r="196" s="2" customFormat="1">
      <c r="A196" s="36"/>
      <c r="B196" s="37"/>
      <c r="C196" s="38"/>
      <c r="D196" s="208" t="s">
        <v>118</v>
      </c>
      <c r="E196" s="38"/>
      <c r="F196" s="209" t="s">
        <v>280</v>
      </c>
      <c r="G196" s="38"/>
      <c r="H196" s="38"/>
      <c r="I196" s="210"/>
      <c r="J196" s="38"/>
      <c r="K196" s="38"/>
      <c r="L196" s="42"/>
      <c r="M196" s="211"/>
      <c r="N196" s="212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118</v>
      </c>
      <c r="AU196" s="15" t="s">
        <v>81</v>
      </c>
    </row>
    <row r="197" s="2" customFormat="1" ht="49.05" customHeight="1">
      <c r="A197" s="36"/>
      <c r="B197" s="37"/>
      <c r="C197" s="227" t="s">
        <v>281</v>
      </c>
      <c r="D197" s="227" t="s">
        <v>155</v>
      </c>
      <c r="E197" s="228" t="s">
        <v>282</v>
      </c>
      <c r="F197" s="229" t="s">
        <v>283</v>
      </c>
      <c r="G197" s="230" t="s">
        <v>112</v>
      </c>
      <c r="H197" s="231">
        <v>95</v>
      </c>
      <c r="I197" s="232"/>
      <c r="J197" s="233">
        <f>ROUND(I197*H197,2)</f>
        <v>0</v>
      </c>
      <c r="K197" s="229" t="s">
        <v>113</v>
      </c>
      <c r="L197" s="42"/>
      <c r="M197" s="234" t="s">
        <v>1</v>
      </c>
      <c r="N197" s="235" t="s">
        <v>38</v>
      </c>
      <c r="O197" s="89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6" t="s">
        <v>159</v>
      </c>
      <c r="AT197" s="206" t="s">
        <v>155</v>
      </c>
      <c r="AU197" s="206" t="s">
        <v>81</v>
      </c>
      <c r="AY197" s="15" t="s">
        <v>115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5" t="s">
        <v>81</v>
      </c>
      <c r="BK197" s="207">
        <f>ROUND(I197*H197,2)</f>
        <v>0</v>
      </c>
      <c r="BL197" s="15" t="s">
        <v>159</v>
      </c>
      <c r="BM197" s="206" t="s">
        <v>284</v>
      </c>
    </row>
    <row r="198" s="2" customFormat="1">
      <c r="A198" s="36"/>
      <c r="B198" s="37"/>
      <c r="C198" s="38"/>
      <c r="D198" s="208" t="s">
        <v>118</v>
      </c>
      <c r="E198" s="38"/>
      <c r="F198" s="209" t="s">
        <v>285</v>
      </c>
      <c r="G198" s="38"/>
      <c r="H198" s="38"/>
      <c r="I198" s="210"/>
      <c r="J198" s="38"/>
      <c r="K198" s="38"/>
      <c r="L198" s="42"/>
      <c r="M198" s="211"/>
      <c r="N198" s="212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118</v>
      </c>
      <c r="AU198" s="15" t="s">
        <v>81</v>
      </c>
    </row>
    <row r="199" s="2" customFormat="1" ht="24.15" customHeight="1">
      <c r="A199" s="36"/>
      <c r="B199" s="37"/>
      <c r="C199" s="227" t="s">
        <v>286</v>
      </c>
      <c r="D199" s="227" t="s">
        <v>155</v>
      </c>
      <c r="E199" s="228" t="s">
        <v>287</v>
      </c>
      <c r="F199" s="229" t="s">
        <v>288</v>
      </c>
      <c r="G199" s="230" t="s">
        <v>289</v>
      </c>
      <c r="H199" s="231">
        <v>17.379999999999999</v>
      </c>
      <c r="I199" s="232"/>
      <c r="J199" s="233">
        <f>ROUND(I199*H199,2)</f>
        <v>0</v>
      </c>
      <c r="K199" s="229" t="s">
        <v>113</v>
      </c>
      <c r="L199" s="42"/>
      <c r="M199" s="234" t="s">
        <v>1</v>
      </c>
      <c r="N199" s="235" t="s">
        <v>38</v>
      </c>
      <c r="O199" s="89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6" t="s">
        <v>159</v>
      </c>
      <c r="AT199" s="206" t="s">
        <v>155</v>
      </c>
      <c r="AU199" s="206" t="s">
        <v>81</v>
      </c>
      <c r="AY199" s="15" t="s">
        <v>115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5" t="s">
        <v>81</v>
      </c>
      <c r="BK199" s="207">
        <f>ROUND(I199*H199,2)</f>
        <v>0</v>
      </c>
      <c r="BL199" s="15" t="s">
        <v>159</v>
      </c>
      <c r="BM199" s="206" t="s">
        <v>290</v>
      </c>
    </row>
    <row r="200" s="2" customFormat="1">
      <c r="A200" s="36"/>
      <c r="B200" s="37"/>
      <c r="C200" s="38"/>
      <c r="D200" s="208" t="s">
        <v>118</v>
      </c>
      <c r="E200" s="38"/>
      <c r="F200" s="209" t="s">
        <v>291</v>
      </c>
      <c r="G200" s="38"/>
      <c r="H200" s="38"/>
      <c r="I200" s="210"/>
      <c r="J200" s="38"/>
      <c r="K200" s="38"/>
      <c r="L200" s="42"/>
      <c r="M200" s="211"/>
      <c r="N200" s="212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118</v>
      </c>
      <c r="AU200" s="15" t="s">
        <v>81</v>
      </c>
    </row>
    <row r="201" s="2" customFormat="1" ht="24.15" customHeight="1">
      <c r="A201" s="36"/>
      <c r="B201" s="37"/>
      <c r="C201" s="194" t="s">
        <v>292</v>
      </c>
      <c r="D201" s="194" t="s">
        <v>109</v>
      </c>
      <c r="E201" s="195" t="s">
        <v>293</v>
      </c>
      <c r="F201" s="196" t="s">
        <v>294</v>
      </c>
      <c r="G201" s="197" t="s">
        <v>158</v>
      </c>
      <c r="H201" s="198">
        <v>420</v>
      </c>
      <c r="I201" s="199"/>
      <c r="J201" s="200">
        <f>ROUND(I201*H201,2)</f>
        <v>0</v>
      </c>
      <c r="K201" s="196" t="s">
        <v>113</v>
      </c>
      <c r="L201" s="201"/>
      <c r="M201" s="202" t="s">
        <v>1</v>
      </c>
      <c r="N201" s="203" t="s">
        <v>38</v>
      </c>
      <c r="O201" s="89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6" t="s">
        <v>159</v>
      </c>
      <c r="AT201" s="206" t="s">
        <v>109</v>
      </c>
      <c r="AU201" s="206" t="s">
        <v>81</v>
      </c>
      <c r="AY201" s="15" t="s">
        <v>115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5" t="s">
        <v>81</v>
      </c>
      <c r="BK201" s="207">
        <f>ROUND(I201*H201,2)</f>
        <v>0</v>
      </c>
      <c r="BL201" s="15" t="s">
        <v>159</v>
      </c>
      <c r="BM201" s="206" t="s">
        <v>295</v>
      </c>
    </row>
    <row r="202" s="2" customFormat="1">
      <c r="A202" s="36"/>
      <c r="B202" s="37"/>
      <c r="C202" s="38"/>
      <c r="D202" s="208" t="s">
        <v>118</v>
      </c>
      <c r="E202" s="38"/>
      <c r="F202" s="209" t="s">
        <v>294</v>
      </c>
      <c r="G202" s="38"/>
      <c r="H202" s="38"/>
      <c r="I202" s="210"/>
      <c r="J202" s="38"/>
      <c r="K202" s="38"/>
      <c r="L202" s="42"/>
      <c r="M202" s="211"/>
      <c r="N202" s="212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118</v>
      </c>
      <c r="AU202" s="15" t="s">
        <v>81</v>
      </c>
    </row>
    <row r="203" s="2" customFormat="1">
      <c r="A203" s="36"/>
      <c r="B203" s="37"/>
      <c r="C203" s="38"/>
      <c r="D203" s="208" t="s">
        <v>176</v>
      </c>
      <c r="E203" s="38"/>
      <c r="F203" s="236" t="s">
        <v>296</v>
      </c>
      <c r="G203" s="38"/>
      <c r="H203" s="38"/>
      <c r="I203" s="210"/>
      <c r="J203" s="38"/>
      <c r="K203" s="38"/>
      <c r="L203" s="42"/>
      <c r="M203" s="211"/>
      <c r="N203" s="212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176</v>
      </c>
      <c r="AU203" s="15" t="s">
        <v>81</v>
      </c>
    </row>
    <row r="204" s="2" customFormat="1" ht="24.15" customHeight="1">
      <c r="A204" s="36"/>
      <c r="B204" s="37"/>
      <c r="C204" s="227" t="s">
        <v>297</v>
      </c>
      <c r="D204" s="227" t="s">
        <v>155</v>
      </c>
      <c r="E204" s="228" t="s">
        <v>298</v>
      </c>
      <c r="F204" s="229" t="s">
        <v>299</v>
      </c>
      <c r="G204" s="230" t="s">
        <v>289</v>
      </c>
      <c r="H204" s="231">
        <v>8.6899999999999995</v>
      </c>
      <c r="I204" s="232"/>
      <c r="J204" s="233">
        <f>ROUND(I204*H204,2)</f>
        <v>0</v>
      </c>
      <c r="K204" s="229" t="s">
        <v>113</v>
      </c>
      <c r="L204" s="42"/>
      <c r="M204" s="234" t="s">
        <v>1</v>
      </c>
      <c r="N204" s="235" t="s">
        <v>38</v>
      </c>
      <c r="O204" s="89"/>
      <c r="P204" s="204">
        <f>O204*H204</f>
        <v>0</v>
      </c>
      <c r="Q204" s="204">
        <v>0</v>
      </c>
      <c r="R204" s="204">
        <f>Q204*H204</f>
        <v>0</v>
      </c>
      <c r="S204" s="204">
        <v>0</v>
      </c>
      <c r="T204" s="20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6" t="s">
        <v>159</v>
      </c>
      <c r="AT204" s="206" t="s">
        <v>155</v>
      </c>
      <c r="AU204" s="206" t="s">
        <v>81</v>
      </c>
      <c r="AY204" s="15" t="s">
        <v>115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15" t="s">
        <v>81</v>
      </c>
      <c r="BK204" s="207">
        <f>ROUND(I204*H204,2)</f>
        <v>0</v>
      </c>
      <c r="BL204" s="15" t="s">
        <v>159</v>
      </c>
      <c r="BM204" s="206" t="s">
        <v>300</v>
      </c>
    </row>
    <row r="205" s="2" customFormat="1">
      <c r="A205" s="36"/>
      <c r="B205" s="37"/>
      <c r="C205" s="38"/>
      <c r="D205" s="208" t="s">
        <v>118</v>
      </c>
      <c r="E205" s="38"/>
      <c r="F205" s="209" t="s">
        <v>301</v>
      </c>
      <c r="G205" s="38"/>
      <c r="H205" s="38"/>
      <c r="I205" s="210"/>
      <c r="J205" s="38"/>
      <c r="K205" s="38"/>
      <c r="L205" s="42"/>
      <c r="M205" s="211"/>
      <c r="N205" s="212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118</v>
      </c>
      <c r="AU205" s="15" t="s">
        <v>81</v>
      </c>
    </row>
    <row r="206" s="12" customFormat="1">
      <c r="A206" s="12"/>
      <c r="B206" s="237"/>
      <c r="C206" s="238"/>
      <c r="D206" s="208" t="s">
        <v>302</v>
      </c>
      <c r="E206" s="239" t="s">
        <v>1</v>
      </c>
      <c r="F206" s="240" t="s">
        <v>303</v>
      </c>
      <c r="G206" s="238"/>
      <c r="H206" s="241">
        <v>8.6899999999999995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47" t="s">
        <v>302</v>
      </c>
      <c r="AU206" s="247" t="s">
        <v>81</v>
      </c>
      <c r="AV206" s="12" t="s">
        <v>83</v>
      </c>
      <c r="AW206" s="12" t="s">
        <v>30</v>
      </c>
      <c r="AX206" s="12" t="s">
        <v>81</v>
      </c>
      <c r="AY206" s="247" t="s">
        <v>115</v>
      </c>
    </row>
    <row r="207" s="2" customFormat="1" ht="6.96" customHeight="1">
      <c r="A207" s="36"/>
      <c r="B207" s="64"/>
      <c r="C207" s="65"/>
      <c r="D207" s="65"/>
      <c r="E207" s="65"/>
      <c r="F207" s="65"/>
      <c r="G207" s="65"/>
      <c r="H207" s="65"/>
      <c r="I207" s="65"/>
      <c r="J207" s="65"/>
      <c r="K207" s="65"/>
      <c r="L207" s="42"/>
      <c r="M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</row>
  </sheetData>
  <sheetProtection sheet="1" autoFilter="0" formatColumns="0" formatRows="0" objects="1" scenarios="1" spinCount="100000" saltValue="8HDXmR2I1CuOHp355E9atus2fzFkuETiZv0MeHl24wRkSLKAwH64V2cGLaokUP00M3rIJz+k0rqbTvl91wj/Cg==" hashValue="HoEC3XRvdFELOechVn8Yhl3UMIkyoXMKcsstUQsqjMlo7QRJJLdAXwnBOSCxct8VfblS22I+gk0+TlA8PQxQlQ==" algorithmName="SHA-512" password="CC35"/>
  <autoFilter ref="C116:K20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87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Oprava napájecích zdrojů v obvodu SSZT Ústí n.L. 2025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88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304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7. 4. 2025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ROUND((SUM(BE118:BE122)),  2)</f>
        <v>0</v>
      </c>
      <c r="G33" s="36"/>
      <c r="H33" s="36"/>
      <c r="I33" s="153">
        <v>0.20999999999999999</v>
      </c>
      <c r="J33" s="152">
        <f>ROUND(((SUM(BE118:BE122))*I33),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ROUND((SUM(BF118:BF122)),  2)</f>
        <v>0</v>
      </c>
      <c r="G34" s="36"/>
      <c r="H34" s="36"/>
      <c r="I34" s="153">
        <v>0.12</v>
      </c>
      <c r="J34" s="152">
        <f>ROUND(((SUM(BF118:BF122))*I34),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ROUND((SUM(BG118:BG122)),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ROUND((SUM(BH118:BH122)),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ROUND((SUM(BI118:BI122)),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hidden="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90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72" t="str">
        <f>E7</f>
        <v>Oprava napájecích zdrojů v obvodu SSZT Ústí n.L. 2025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12" customHeight="1">
      <c r="A86" s="36"/>
      <c r="B86" s="37"/>
      <c r="C86" s="30" t="s">
        <v>88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6.5" customHeight="1">
      <c r="A87" s="36"/>
      <c r="B87" s="37"/>
      <c r="C87" s="38"/>
      <c r="D87" s="38"/>
      <c r="E87" s="74" t="str">
        <f>E9</f>
        <v>02 - URS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7. 4. 2025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9.28" customHeight="1">
      <c r="A94" s="36"/>
      <c r="B94" s="37"/>
      <c r="C94" s="173" t="s">
        <v>91</v>
      </c>
      <c r="D94" s="174"/>
      <c r="E94" s="174"/>
      <c r="F94" s="174"/>
      <c r="G94" s="174"/>
      <c r="H94" s="174"/>
      <c r="I94" s="174"/>
      <c r="J94" s="175" t="s">
        <v>92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2.8" customHeight="1">
      <c r="A96" s="36"/>
      <c r="B96" s="37"/>
      <c r="C96" s="176" t="s">
        <v>93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94</v>
      </c>
    </row>
    <row r="97" hidden="1" s="9" customFormat="1" ht="24.96" customHeight="1">
      <c r="A97" s="9"/>
      <c r="B97" s="177"/>
      <c r="C97" s="178"/>
      <c r="D97" s="179" t="s">
        <v>305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3" customFormat="1" ht="19.92" customHeight="1">
      <c r="A98" s="13"/>
      <c r="B98" s="248"/>
      <c r="C98" s="249"/>
      <c r="D98" s="250" t="s">
        <v>306</v>
      </c>
      <c r="E98" s="251"/>
      <c r="F98" s="251"/>
      <c r="G98" s="251"/>
      <c r="H98" s="251"/>
      <c r="I98" s="251"/>
      <c r="J98" s="252">
        <f>J120</f>
        <v>0</v>
      </c>
      <c r="K98" s="249"/>
      <c r="L98" s="25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96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Oprava napájecích zdrojů v obvodu SSZT Ústí n.L. 2025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88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02 - URS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 xml:space="preserve"> </v>
      </c>
      <c r="G112" s="38"/>
      <c r="H112" s="38"/>
      <c r="I112" s="30" t="s">
        <v>22</v>
      </c>
      <c r="J112" s="77" t="str">
        <f>IF(J12="","",J12)</f>
        <v>7. 4. 2025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 xml:space="preserve"> </v>
      </c>
      <c r="G114" s="38"/>
      <c r="H114" s="38"/>
      <c r="I114" s="30" t="s">
        <v>29</v>
      </c>
      <c r="J114" s="34" t="str">
        <f>E21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27</v>
      </c>
      <c r="D115" s="38"/>
      <c r="E115" s="38"/>
      <c r="F115" s="25" t="str">
        <f>IF(E18="","",E18)</f>
        <v>Vyplň údaj</v>
      </c>
      <c r="G115" s="38"/>
      <c r="H115" s="38"/>
      <c r="I115" s="30" t="s">
        <v>31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0" customFormat="1" ht="29.28" customHeight="1">
      <c r="A117" s="183"/>
      <c r="B117" s="184"/>
      <c r="C117" s="185" t="s">
        <v>97</v>
      </c>
      <c r="D117" s="186" t="s">
        <v>58</v>
      </c>
      <c r="E117" s="186" t="s">
        <v>54</v>
      </c>
      <c r="F117" s="186" t="s">
        <v>55</v>
      </c>
      <c r="G117" s="186" t="s">
        <v>98</v>
      </c>
      <c r="H117" s="186" t="s">
        <v>99</v>
      </c>
      <c r="I117" s="186" t="s">
        <v>100</v>
      </c>
      <c r="J117" s="186" t="s">
        <v>92</v>
      </c>
      <c r="K117" s="187" t="s">
        <v>101</v>
      </c>
      <c r="L117" s="188"/>
      <c r="M117" s="98" t="s">
        <v>1</v>
      </c>
      <c r="N117" s="99" t="s">
        <v>37</v>
      </c>
      <c r="O117" s="99" t="s">
        <v>102</v>
      </c>
      <c r="P117" s="99" t="s">
        <v>103</v>
      </c>
      <c r="Q117" s="99" t="s">
        <v>104</v>
      </c>
      <c r="R117" s="99" t="s">
        <v>105</v>
      </c>
      <c r="S117" s="99" t="s">
        <v>106</v>
      </c>
      <c r="T117" s="100" t="s">
        <v>107</v>
      </c>
      <c r="U117" s="183"/>
      <c r="V117" s="183"/>
      <c r="W117" s="183"/>
      <c r="X117" s="183"/>
      <c r="Y117" s="183"/>
      <c r="Z117" s="183"/>
      <c r="AA117" s="183"/>
      <c r="AB117" s="183"/>
      <c r="AC117" s="183"/>
      <c r="AD117" s="183"/>
      <c r="AE117" s="183"/>
    </row>
    <row r="118" s="2" customFormat="1" ht="22.8" customHeight="1">
      <c r="A118" s="36"/>
      <c r="B118" s="37"/>
      <c r="C118" s="105" t="s">
        <v>108</v>
      </c>
      <c r="D118" s="38"/>
      <c r="E118" s="38"/>
      <c r="F118" s="38"/>
      <c r="G118" s="38"/>
      <c r="H118" s="38"/>
      <c r="I118" s="38"/>
      <c r="J118" s="189">
        <f>BK118</f>
        <v>0</v>
      </c>
      <c r="K118" s="38"/>
      <c r="L118" s="42"/>
      <c r="M118" s="101"/>
      <c r="N118" s="190"/>
      <c r="O118" s="102"/>
      <c r="P118" s="191">
        <f>P119</f>
        <v>0</v>
      </c>
      <c r="Q118" s="102"/>
      <c r="R118" s="191">
        <f>R119</f>
        <v>0</v>
      </c>
      <c r="S118" s="102"/>
      <c r="T118" s="192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72</v>
      </c>
      <c r="AU118" s="15" t="s">
        <v>94</v>
      </c>
      <c r="BK118" s="193">
        <f>BK119</f>
        <v>0</v>
      </c>
    </row>
    <row r="119" s="11" customFormat="1" ht="25.92" customHeight="1">
      <c r="A119" s="11"/>
      <c r="B119" s="213"/>
      <c r="C119" s="214"/>
      <c r="D119" s="215" t="s">
        <v>72</v>
      </c>
      <c r="E119" s="216" t="s">
        <v>307</v>
      </c>
      <c r="F119" s="216" t="s">
        <v>308</v>
      </c>
      <c r="G119" s="214"/>
      <c r="H119" s="214"/>
      <c r="I119" s="217"/>
      <c r="J119" s="218">
        <f>BK119</f>
        <v>0</v>
      </c>
      <c r="K119" s="214"/>
      <c r="L119" s="219"/>
      <c r="M119" s="220"/>
      <c r="N119" s="221"/>
      <c r="O119" s="221"/>
      <c r="P119" s="222">
        <f>P120</f>
        <v>0</v>
      </c>
      <c r="Q119" s="221"/>
      <c r="R119" s="222">
        <f>R120</f>
        <v>0</v>
      </c>
      <c r="S119" s="221"/>
      <c r="T119" s="223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24" t="s">
        <v>129</v>
      </c>
      <c r="AT119" s="225" t="s">
        <v>72</v>
      </c>
      <c r="AU119" s="225" t="s">
        <v>73</v>
      </c>
      <c r="AY119" s="224" t="s">
        <v>115</v>
      </c>
      <c r="BK119" s="226">
        <f>BK120</f>
        <v>0</v>
      </c>
    </row>
    <row r="120" s="11" customFormat="1" ht="22.8" customHeight="1">
      <c r="A120" s="11"/>
      <c r="B120" s="213"/>
      <c r="C120" s="214"/>
      <c r="D120" s="215" t="s">
        <v>72</v>
      </c>
      <c r="E120" s="254" t="s">
        <v>309</v>
      </c>
      <c r="F120" s="254" t="s">
        <v>310</v>
      </c>
      <c r="G120" s="214"/>
      <c r="H120" s="214"/>
      <c r="I120" s="217"/>
      <c r="J120" s="255">
        <f>BK120</f>
        <v>0</v>
      </c>
      <c r="K120" s="214"/>
      <c r="L120" s="219"/>
      <c r="M120" s="220"/>
      <c r="N120" s="221"/>
      <c r="O120" s="221"/>
      <c r="P120" s="222">
        <f>SUM(P121:P122)</f>
        <v>0</v>
      </c>
      <c r="Q120" s="221"/>
      <c r="R120" s="222">
        <f>SUM(R121:R122)</f>
        <v>0</v>
      </c>
      <c r="S120" s="221"/>
      <c r="T120" s="223">
        <f>SUM(T121:T122)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24" t="s">
        <v>129</v>
      </c>
      <c r="AT120" s="225" t="s">
        <v>72</v>
      </c>
      <c r="AU120" s="225" t="s">
        <v>81</v>
      </c>
      <c r="AY120" s="224" t="s">
        <v>115</v>
      </c>
      <c r="BK120" s="226">
        <f>SUM(BK121:BK122)</f>
        <v>0</v>
      </c>
    </row>
    <row r="121" s="2" customFormat="1" ht="16.5" customHeight="1">
      <c r="A121" s="36"/>
      <c r="B121" s="37"/>
      <c r="C121" s="227" t="s">
        <v>81</v>
      </c>
      <c r="D121" s="227" t="s">
        <v>155</v>
      </c>
      <c r="E121" s="228" t="s">
        <v>311</v>
      </c>
      <c r="F121" s="229" t="s">
        <v>312</v>
      </c>
      <c r="G121" s="230" t="s">
        <v>313</v>
      </c>
      <c r="H121" s="231">
        <v>28</v>
      </c>
      <c r="I121" s="232"/>
      <c r="J121" s="233">
        <f>ROUND(I121*H121,2)</f>
        <v>0</v>
      </c>
      <c r="K121" s="229" t="s">
        <v>314</v>
      </c>
      <c r="L121" s="42"/>
      <c r="M121" s="234" t="s">
        <v>1</v>
      </c>
      <c r="N121" s="235" t="s">
        <v>38</v>
      </c>
      <c r="O121" s="89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6" t="s">
        <v>315</v>
      </c>
      <c r="AT121" s="206" t="s">
        <v>155</v>
      </c>
      <c r="AU121" s="206" t="s">
        <v>83</v>
      </c>
      <c r="AY121" s="15" t="s">
        <v>115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5" t="s">
        <v>81</v>
      </c>
      <c r="BK121" s="207">
        <f>ROUND(I121*H121,2)</f>
        <v>0</v>
      </c>
      <c r="BL121" s="15" t="s">
        <v>315</v>
      </c>
      <c r="BM121" s="206" t="s">
        <v>316</v>
      </c>
    </row>
    <row r="122" s="2" customFormat="1">
      <c r="A122" s="36"/>
      <c r="B122" s="37"/>
      <c r="C122" s="38"/>
      <c r="D122" s="208" t="s">
        <v>118</v>
      </c>
      <c r="E122" s="38"/>
      <c r="F122" s="209" t="s">
        <v>312</v>
      </c>
      <c r="G122" s="38"/>
      <c r="H122" s="38"/>
      <c r="I122" s="210"/>
      <c r="J122" s="38"/>
      <c r="K122" s="38"/>
      <c r="L122" s="42"/>
      <c r="M122" s="256"/>
      <c r="N122" s="257"/>
      <c r="O122" s="258"/>
      <c r="P122" s="258"/>
      <c r="Q122" s="258"/>
      <c r="R122" s="258"/>
      <c r="S122" s="258"/>
      <c r="T122" s="259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118</v>
      </c>
      <c r="AU122" s="15" t="s">
        <v>83</v>
      </c>
    </row>
    <row r="123" s="2" customFormat="1" ht="6.96" customHeight="1">
      <c r="A123" s="36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42"/>
      <c r="M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</sheetData>
  <sheetProtection sheet="1" autoFilter="0" formatColumns="0" formatRows="0" objects="1" scenarios="1" spinCount="100000" saltValue="aHhRjXLImckK8qin5scMZKSqOFT/Pu6CONHvzsJEGycSAnGdiSspv2FOu3Rd+6iprRnz6PFSYMKKl5kLO3HBCg==" hashValue="2bLyFhDqoqWJnwbD6klvJKFz8x3WBGQrbE1VvJZsUhd4ymSylR0h68ljxxzvPcNzAEa/4Tg1RXFSFD+lXJDd8w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2025-04-09T04:52:55Z</dcterms:created>
  <dcterms:modified xsi:type="dcterms:W3CDTF">2025-04-09T04:52:58Z</dcterms:modified>
</cp:coreProperties>
</file>